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C9164DF2-CC7C-42DE-8E00-C176E345F26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  <sheet name="2.1" sheetId="2" r:id="rId2"/>
    <sheet name="2.2" sheetId="3" r:id="rId3"/>
    <sheet name="3" sheetId="4" r:id="rId4"/>
    <sheet name="4" sheetId="5" r:id="rId5"/>
    <sheet name="4.2" sheetId="6" r:id="rId6"/>
    <sheet name="4.3" sheetId="7" r:id="rId7"/>
    <sheet name="4.9" sheetId="8" r:id="rId8"/>
  </sheets>
  <calcPr calcId="191029"/>
</workbook>
</file>

<file path=xl/calcChain.xml><?xml version="1.0" encoding="utf-8"?>
<calcChain xmlns="http://schemas.openxmlformats.org/spreadsheetml/2006/main">
  <c r="E9" i="5" l="1"/>
  <c r="L18" i="4"/>
  <c r="G9" i="5"/>
  <c r="D9" i="5"/>
  <c r="F28" i="5" l="1"/>
  <c r="L27" i="5"/>
  <c r="F27" i="5"/>
  <c r="Q26" i="5"/>
  <c r="P26" i="5"/>
  <c r="O26" i="5"/>
  <c r="L26" i="5"/>
  <c r="F26" i="5"/>
  <c r="Q17" i="5"/>
  <c r="Q14" i="5" s="1"/>
  <c r="Q13" i="5" s="1"/>
  <c r="Q12" i="5" s="1"/>
  <c r="Q11" i="5" s="1"/>
  <c r="Q10" i="5" s="1"/>
  <c r="Q9" i="5" s="1"/>
  <c r="P17" i="5"/>
  <c r="P14" i="5" s="1"/>
  <c r="P13" i="5" s="1"/>
  <c r="P12" i="5" s="1"/>
  <c r="P11" i="5" s="1"/>
  <c r="P10" i="5" s="1"/>
  <c r="P9" i="5" s="1"/>
  <c r="N17" i="5"/>
  <c r="K17" i="5"/>
  <c r="H17" i="5"/>
  <c r="E17" i="5"/>
  <c r="O11" i="5"/>
  <c r="L10" i="5"/>
  <c r="I10" i="5"/>
  <c r="F12" i="5"/>
  <c r="F11" i="5"/>
  <c r="F10" i="5"/>
  <c r="N9" i="5"/>
  <c r="K9" i="5"/>
  <c r="H9" i="5"/>
  <c r="I9" i="5" l="1"/>
  <c r="O9" i="5"/>
  <c r="L9" i="5"/>
  <c r="F9" i="5"/>
  <c r="I18" i="4"/>
  <c r="F18" i="4"/>
  <c r="L17" i="4"/>
  <c r="I17" i="4"/>
  <c r="F17" i="4"/>
  <c r="L16" i="4"/>
  <c r="I16" i="4"/>
  <c r="F16" i="4"/>
  <c r="F12" i="4"/>
  <c r="L12" i="4"/>
  <c r="L11" i="4"/>
  <c r="I12" i="4"/>
  <c r="I11" i="4"/>
  <c r="F11" i="4"/>
  <c r="S18" i="4"/>
  <c r="S17" i="4"/>
  <c r="S12" i="4"/>
  <c r="S11" i="4"/>
  <c r="S21" i="4" l="1"/>
  <c r="S20" i="4"/>
  <c r="S19" i="4"/>
  <c r="S15" i="4"/>
  <c r="S14" i="4"/>
  <c r="S13" i="4"/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H27" i="1"/>
  <c r="H26" i="1"/>
  <c r="H24" i="1" l="1"/>
  <c r="H13" i="1" l="1"/>
  <c r="H12" i="1"/>
  <c r="H20" i="1"/>
  <c r="H19" i="1"/>
  <c r="H16" i="1"/>
  <c r="H15" i="1"/>
  <c r="H10" i="1"/>
  <c r="H9" i="1"/>
  <c r="H7" i="1"/>
  <c r="AB8" i="8" l="1"/>
  <c r="AE8" i="8" s="1"/>
  <c r="P8" i="8"/>
  <c r="U8" i="8" s="1"/>
  <c r="W8" i="8" s="1"/>
  <c r="O8" i="8"/>
  <c r="T8" i="8" s="1"/>
  <c r="V8" i="8" s="1"/>
  <c r="Y8" i="8" s="1"/>
  <c r="AD8" i="8" s="1"/>
  <c r="AF8" i="8" s="1"/>
  <c r="N8" i="8"/>
  <c r="S8" i="8" s="1"/>
  <c r="M8" i="8"/>
  <c r="R8" i="8" s="1"/>
  <c r="L8" i="8"/>
  <c r="Q8" i="8" s="1"/>
  <c r="F8" i="8"/>
  <c r="X8" i="8" l="1"/>
  <c r="Z8" i="8"/>
  <c r="B1" i="8"/>
  <c r="B1" i="2"/>
  <c r="AA8" i="8" l="1"/>
  <c r="AC8" i="8"/>
  <c r="R7" i="5"/>
  <c r="O7" i="5"/>
  <c r="L7" i="5"/>
  <c r="I7" i="5"/>
  <c r="F7" i="5"/>
  <c r="E10" i="3" l="1"/>
  <c r="G10" i="3"/>
  <c r="H10" i="3"/>
  <c r="I10" i="3"/>
  <c r="K10" i="3"/>
  <c r="L10" i="3"/>
  <c r="M10" i="3"/>
  <c r="O10" i="3"/>
  <c r="P10" i="3"/>
  <c r="Q10" i="3"/>
  <c r="S10" i="3"/>
  <c r="T10" i="3"/>
  <c r="L9" i="4" l="1"/>
  <c r="O9" i="4" s="1"/>
  <c r="R9" i="4" s="1"/>
  <c r="P8" i="3" l="1"/>
  <c r="Q8" i="3"/>
  <c r="R8" i="3"/>
  <c r="S8" i="3"/>
  <c r="B1" i="3"/>
  <c r="B1" i="4" s="1"/>
  <c r="B1" i="6" l="1"/>
  <c r="B1" i="5"/>
</calcChain>
</file>

<file path=xl/sharedStrings.xml><?xml version="1.0" encoding="utf-8"?>
<sst xmlns="http://schemas.openxmlformats.org/spreadsheetml/2006/main" count="291" uniqueCount="199">
  <si>
    <t>Показатель</t>
  </si>
  <si>
    <t>Динамика изменения показателя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</si>
  <si>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</si>
  <si>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</si>
  <si>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</si>
  <si>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</si>
  <si>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№</t>
  </si>
  <si>
    <t>1.1</t>
  </si>
  <si>
    <t>1.2</t>
  </si>
  <si>
    <t>1.3</t>
  </si>
  <si>
    <t>1.4</t>
  </si>
  <si>
    <t>2</t>
  </si>
  <si>
    <t>ВН (110 кВ ивыше)</t>
  </si>
  <si>
    <t>СН1 (35-60 кВ)</t>
  </si>
  <si>
    <t>СН2 (1-20 кВ)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</si>
  <si>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</si>
  <si>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</si>
  <si>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</si>
  <si>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</si>
  <si>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</si>
  <si>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</si>
  <si>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</si>
  <si>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</si>
  <si>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</si>
  <si>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, план)</t>
    </r>
  </si>
  <si>
    <t>4.1</t>
  </si>
  <si>
    <t>4.2</t>
  </si>
  <si>
    <t>4.3</t>
  </si>
  <si>
    <t>4.4</t>
  </si>
  <si>
    <t>5</t>
  </si>
  <si>
    <t xml:space="preserve"> </t>
  </si>
  <si>
    <t>5.1</t>
  </si>
  <si>
    <t>2 Информация о качестве услуг по передаче электрической энергии</t>
  </si>
  <si>
    <t xml:space="preserve">    Значение показателя, годы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</si>
  <si>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Calibri"/>
        <family val="2"/>
        <charset val="204"/>
        <scheme val="minor"/>
      </rPr>
      <t>SAIDI,</t>
    </r>
    <r>
      <rPr>
        <sz val="11"/>
        <color theme="1"/>
        <rFont val="Calibri"/>
        <family val="2"/>
        <scheme val="minor"/>
      </rPr>
      <t xml:space="preserve"> план)
</t>
    </r>
  </si>
  <si>
    <r>
      <t>Показатель средней частоты прекращений передачи электрической энергии  (П</t>
    </r>
    <r>
      <rPr>
        <sz val="8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</si>
  <si>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r>
      <t>Показатель средней продолжительности прекращений передачи электрической энергии  (П</t>
    </r>
    <r>
      <rPr>
        <sz val="8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</si>
  <si>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1 Общая информация о сетевой организации</t>
  </si>
  <si>
    <t>по уровням напряжения:</t>
  </si>
  <si>
    <t>СН2</t>
  </si>
  <si>
    <t>НН</t>
  </si>
  <si>
    <t>по категориям надежности:</t>
  </si>
  <si>
    <t>II</t>
  </si>
  <si>
    <t>III</t>
  </si>
  <si>
    <t>по типу потребителей:</t>
  </si>
  <si>
    <t>физические лица:</t>
  </si>
  <si>
    <t>юридические лица:</t>
  </si>
  <si>
    <t>Количество точек поставки:</t>
  </si>
  <si>
    <t>всего:</t>
  </si>
  <si>
    <t>оборудованных приборами учета:</t>
  </si>
  <si>
    <t>Информация об объектах электросетевого хозяйства:</t>
  </si>
  <si>
    <t>ВН</t>
  </si>
  <si>
    <t>СН1</t>
  </si>
  <si>
    <t>длина ВЛ (км.)</t>
  </si>
  <si>
    <t>длина КЛ (км.)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</si>
  <si>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</si>
  <si>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П</t>
    </r>
    <r>
      <rPr>
        <sz val="8"/>
        <color theme="1"/>
        <rFont val="Calibri"/>
        <family val="2"/>
        <charset val="204"/>
        <scheme val="minor"/>
      </rPr>
      <t>SAIDI</t>
    </r>
  </si>
  <si>
    <r>
      <t>Показатель средней частоты прекращений передачи электрической энергии П</t>
    </r>
    <r>
      <rPr>
        <sz val="8"/>
        <color theme="1"/>
        <rFont val="Calibri"/>
        <family val="2"/>
        <charset val="204"/>
        <scheme val="minor"/>
      </rPr>
      <t>SAIFI</t>
    </r>
  </si>
  <si>
    <t>Показатель качества оказания услуг по передаче ЭЭ (отношение общего числа зарегистрированных случаев нарушения качества ЭЭ по вине сетевой организациии к максимальному количеству потребителей, обслуживаемых в отчетном периоде</t>
  </si>
  <si>
    <r>
      <t>Показатель средней частоты прекращений передачи электрической энергии, связанных спроведением ремонтных работ на объектах электросетевого хозяйства сетевой организации  (смежной сетевой организации) П</t>
    </r>
    <r>
      <rPr>
        <sz val="8"/>
        <color theme="1"/>
        <rFont val="Calibri"/>
        <family val="2"/>
        <charset val="204"/>
        <scheme val="minor"/>
      </rPr>
      <t>SAIFI, план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</si>
  <si>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организации) П</t>
    </r>
    <r>
      <rPr>
        <sz val="8"/>
        <color theme="1"/>
        <rFont val="Calibri"/>
        <family val="2"/>
        <charset val="204"/>
        <scheme val="minor"/>
      </rPr>
      <t>SAIDI, план</t>
    </r>
  </si>
  <si>
    <t>Планируемые мероприятия, направленные на повышение качества оказания услуг по передаче электроэнергии, с указанием сроков</t>
  </si>
  <si>
    <t>динамика изменения показателя %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</si>
  <si>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</si>
  <si>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</si>
  <si>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</si>
  <si>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</si>
  <si>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ЭЭ</t>
  </si>
  <si>
    <t>Всего</t>
  </si>
  <si>
    <t>Категория присоединения потребителей услуг по передаче ЭЭ в разбивке по мощности, в динамике по годам</t>
  </si>
  <si>
    <t xml:space="preserve">Число заявок на технологическое присоединение, поданных заявителями, штуки </t>
  </si>
  <si>
    <t>Число заявок на технологическое присоединение, по которым направлен проект договора об осуществлениитехнологического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</si>
  <si>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</si>
  <si>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</si>
  <si>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</si>
  <si>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</si>
  <si>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</si>
  <si>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</si>
  <si>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решениями суда,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</si>
  <si>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</si>
  <si>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</si>
  <si>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</si>
  <si>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</si>
  <si>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Уровень физического износа объектов электросетевого хозяйства:</t>
  </si>
  <si>
    <t>ПС-6-10кВ (%)</t>
  </si>
  <si>
    <t>—</t>
  </si>
  <si>
    <t>Мероприятия в целях повышения качества оказания услуг по передаче ЭЭ за отчетный период не разрабатывались.</t>
  </si>
  <si>
    <t>Замечаний по качеству оказания услуг по передаче ЭЭ за отчетный период нет.</t>
  </si>
  <si>
    <t>3 Информация о качестве услуг по технологическому присоединению</t>
  </si>
  <si>
    <t>4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</si>
  <si>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</si>
  <si>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</si>
  <si>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</si>
  <si>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</si>
  <si>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</si>
  <si>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</si>
  <si>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</si>
  <si>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</si>
  <si>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</si>
  <si>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</si>
  <si>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1.5</t>
  </si>
  <si>
    <t>1.6</t>
  </si>
  <si>
    <t xml:space="preserve">коммерческий учет электрической энергии 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</si>
  <si>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</si>
  <si>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</si>
  <si>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</si>
  <si>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</si>
  <si>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2.5</t>
  </si>
  <si>
    <t>2.6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</si>
  <si>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</si>
  <si>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</si>
  <si>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</si>
  <si>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</si>
  <si>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</si>
  <si>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</si>
  <si>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</si>
  <si>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</si>
  <si>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</si>
  <si>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</si>
  <si>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</si>
  <si>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</si>
  <si>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</si>
  <si>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</si>
  <si>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</si>
  <si>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</si>
  <si>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</si>
  <si>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</si>
  <si>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</si>
  <si>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</si>
  <si>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</t>
  </si>
  <si>
    <t>08.00-17.00</t>
  </si>
  <si>
    <t>прием заявлений</t>
  </si>
  <si>
    <t>Приказ Минэнерго России от 15.04.2014 № 186 (ред. От06.04.2015) "О Единых стандартах качества обслуживания сетевыми организациями потребителей услуг сетевых организаций"</t>
  </si>
  <si>
    <t>Наименование</t>
  </si>
  <si>
    <t>Единица измерения</t>
  </si>
  <si>
    <t>4.3 Информация о заочном обслуживании потребителей посредством телефонной связи</t>
  </si>
  <si>
    <t>Перечень номеров телефонов, выделенных для обслуживания потребителей:                                                                Номер телефона по вопросам энергоснабжения:                       Номер телефона центра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</si>
  <si>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</si>
  <si>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</si>
  <si>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</si>
  <si>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</si>
  <si>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</si>
  <si>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</si>
  <si>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</si>
  <si>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мин.</t>
  </si>
  <si>
    <t>4.9 Информация по обращениям потребителей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</si>
  <si>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</si>
  <si>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</si>
  <si>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</si>
  <si>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</si>
  <si>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</si>
  <si>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</si>
  <si>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</si>
  <si>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</si>
  <si>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</si>
  <si>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</si>
  <si>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</si>
  <si>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</si>
  <si>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</si>
  <si>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</si>
  <si>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</si>
  <si>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</si>
  <si>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</si>
  <si>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Обращение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</si>
  <si>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</si>
  <si>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</si>
  <si>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</si>
  <si>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</si>
  <si>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</si>
  <si>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</si>
  <si>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</si>
  <si>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</si>
  <si>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Выполнены мероприятия по результатам обращения</t>
  </si>
  <si>
    <t>Планируемые мероприятия по результатам обращения</t>
  </si>
  <si>
    <t>Х</t>
  </si>
  <si>
    <t>классический</t>
  </si>
  <si>
    <t xml:space="preserve">        </t>
  </si>
  <si>
    <t>4.5 Дополнительных услуг потребителям электрической энергии не оказывалось.</t>
  </si>
  <si>
    <t>4.6 Мероприятия, направленные на работу с социально уязвимыми группами населения не разрабатывались, в виду отсутствия таковых.</t>
  </si>
  <si>
    <t>4.7 В виду отсутствия жалоб от потребителей электрической энергии опросов о качестве обслуживания не проводилось.</t>
  </si>
  <si>
    <t>4.8 Мероприятия в целях повышения качества обслуживания потребителей не разрабатывались.</t>
  </si>
  <si>
    <t>Приложение №7 к Единым стандартам качества обслуживания сетевыми организациями потребителей услуг сетевых организаций</t>
  </si>
  <si>
    <t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t>
  </si>
  <si>
    <t>Муниципальное унитарное предприятие города Коряжма Архангельской области «Горсвет» 2020 год</t>
  </si>
  <si>
    <t>Количество потребителей услуг МУП "Горсвет" (шт.)</t>
  </si>
  <si>
    <t>динамика по отношению к году, предшествующему отчетному</t>
  </si>
  <si>
    <t>2.2 Рейтинг структурных единиц МУП "Горсвет" по качеству оказания услуг по передаче электрической энергии</t>
  </si>
  <si>
    <t>МУП "Горсвет"</t>
  </si>
  <si>
    <t>-</t>
  </si>
  <si>
    <t>165651, город Коряжма, улица Лермонтова, дом № 31</t>
  </si>
  <si>
    <t>(81850) 3-06-92, gorsvet-kor@mail.ru</t>
  </si>
  <si>
    <t>4.4 За отчетный период наибольшее число обращений зарегистрировано по оказанию услуг по передаче электрической энергии.  Заявок содержащих жалобы нет.</t>
  </si>
  <si>
    <t>(81850) 3-99-77 (81850) 3-06-92      (81850) 5-77-64</t>
  </si>
  <si>
    <t>2021 год</t>
  </si>
  <si>
    <t>2022 год</t>
  </si>
  <si>
    <t>Муниципальное унитарное предприятие города Коряжма Архангельской области «Горсвет» 2022 год</t>
  </si>
  <si>
    <r>
      <rPr>
        <b/>
        <sz val="11"/>
        <color theme="1"/>
        <rFont val="Calibri"/>
        <family val="2"/>
        <charset val="204"/>
        <scheme val="minor"/>
      </rPr>
      <t>3.1</t>
    </r>
    <r>
      <rPr>
        <sz val="11"/>
        <color theme="1"/>
        <rFont val="Calibri"/>
        <family val="2"/>
        <scheme val="minor"/>
      </rPr>
      <t xml:space="preserve">   Трансформаторная мощностью центров питания состовляет  41,8 мВа. Суммарной мощностью энергопринимающих устройств, непосредственно (или опосредованно) присоединенных к  центрам питания состовляет 32,780 мВа. Суммарной мощностью энергопринимающих устройств, в отношении которых имеются заявки на технологическое присоединение состовляет  1,20 мВа. Невостребованная мощность 7,82 мВа.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3.2</t>
    </r>
    <r>
      <rPr>
        <sz val="11"/>
        <color theme="1"/>
        <rFont val="Calibri"/>
        <family val="2"/>
        <scheme val="minor"/>
      </rPr>
      <t xml:space="preserve"> Мероприятия в целях совершенствования деятельности по технологическому присоединению не разрабатывались.                                                    </t>
    </r>
  </si>
  <si>
    <t>3.4 Сведения о качестве услуг по технологическому присоединению к электрическим сетям МУП "Горсвет" 2022 год</t>
  </si>
  <si>
    <r>
      <rPr>
        <b/>
        <sz val="11"/>
        <color theme="1"/>
        <rFont val="Calibri"/>
        <family val="2"/>
        <charset val="204"/>
        <scheme val="minor"/>
      </rPr>
      <t>3.5</t>
    </r>
    <r>
      <rPr>
        <sz val="11"/>
        <color theme="1"/>
        <rFont val="Calibri"/>
        <family val="2"/>
        <scheme val="minor"/>
      </rPr>
      <t xml:space="preserve"> Стоимость технологического присоединения к электрическим сетям организации: Тариф об установлении платы за технологическое присоединение к электрическим сетям МУП "Горсвет" на 2022 год утвержден постонавлением Агенства по тарифам и ценам Архангельской области </t>
    </r>
    <r>
      <rPr>
        <sz val="11"/>
        <color theme="1"/>
        <rFont val="Calibri"/>
        <family val="2"/>
        <charset val="204"/>
        <scheme val="minor"/>
      </rPr>
      <t>от 11 ноября 2021 г. № 66-э/1 Об установлении стандартизированных тарифных ставок, ставок за единицу максимальной мощности и формул платы за технологическое присоединение к электрическим сетям территориальных сетевых организаций на территории
Архангельской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</si>
</sst>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16" fontId="2" fillId="0" borderId="0" xfId="0" applyNumberFormat="1" applyFont="1" applyAlignment="1">
      <alignment horizontal="left" wrapText="1"/>
    </xf>
    <xf numFmtId="16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36"/>
  <sheetViews>
    <sheetView tabSelected="1" topLeftCell="A4" workbookViewId="0">
      <selection activeCell="F6" sqref="F6:G30"/>
    </sheetView>
  </sheetViews>
  <sheetFormatPr defaultRowHeight="15" x14ac:dyDescent="0.25"/>
  <cols>
    <col min="1" max="1" width="4" customWidth="1"/>
    <col min="3" max="3" width="28" customWidth="1"/>
    <col min="6" max="6" width="11" customWidth="1"/>
    <col min="7" max="7" width="10" customWidth="1"/>
    <col min="8" max="8" width="16.7109375" customWidth="1"/>
    <col min="9" max="9" width="15" customWidth="1"/>
  </cols>
  <sheetData>
    <row r="1" spans="1:9" ht="39.75" customHeight="1" x14ac:dyDescent="0.25">
      <c r="B1" s="45" t="s">
        <v>182</v>
      </c>
      <c r="C1" s="45"/>
      <c r="D1" s="45"/>
      <c r="E1" s="45"/>
      <c r="F1" s="45"/>
      <c r="G1" s="45"/>
      <c r="H1" s="45"/>
      <c r="I1" s="45"/>
    </row>
    <row r="2" spans="1:9" ht="83.25" customHeight="1" x14ac:dyDescent="0.25">
      <c r="B2" s="30"/>
      <c r="C2" s="30"/>
      <c r="D2" s="30"/>
      <c r="E2" s="30"/>
      <c r="F2" s="30"/>
      <c r="G2" s="30"/>
      <c r="H2" s="50" t="s">
        <v>181</v>
      </c>
      <c r="I2" s="50"/>
    </row>
    <row r="3" spans="1:9" ht="23.25" customHeight="1" x14ac:dyDescent="0.25">
      <c r="A3" s="51" t="s">
        <v>195</v>
      </c>
      <c r="B3" s="51"/>
      <c r="C3" s="51"/>
      <c r="D3" s="51"/>
      <c r="E3" s="51"/>
      <c r="F3" s="51"/>
      <c r="G3" s="51"/>
      <c r="H3" s="51"/>
      <c r="I3" s="51"/>
    </row>
    <row r="4" spans="1:9" x14ac:dyDescent="0.25">
      <c r="B4" s="46" t="s">
        <v>37</v>
      </c>
      <c r="C4" s="46"/>
      <c r="D4" s="46"/>
      <c r="E4" s="46"/>
      <c r="F4" s="46"/>
      <c r="G4" s="46"/>
      <c r="H4" s="46"/>
      <c r="I4" s="46"/>
    </row>
    <row r="5" spans="1:9" ht="16.5" customHeight="1" x14ac:dyDescent="0.25">
      <c r="B5" s="4"/>
      <c r="C5" s="4"/>
      <c r="D5" s="4"/>
      <c r="E5" s="4"/>
      <c r="F5" s="4"/>
      <c r="G5" s="4"/>
      <c r="H5" s="4"/>
      <c r="I5" s="4"/>
    </row>
    <row r="6" spans="1:9" ht="55.5" customHeight="1" x14ac:dyDescent="0.25">
      <c r="A6" s="3">
        <v>1</v>
      </c>
      <c r="B6" s="2" t="s">
        <v>184</v>
      </c>
      <c r="C6" s="2"/>
      <c r="D6" s="2"/>
      <c r="E6" s="2"/>
      <c r="F6" s="40" t="s">
        <v>193</v>
      </c>
      <c r="G6" s="40" t="s">
        <v>194</v>
      </c>
      <c r="H6" s="31" t="s">
        <v>185</v>
      </c>
    </row>
    <row r="7" spans="1:9" ht="15.75" customHeight="1" x14ac:dyDescent="0.25">
      <c r="B7" s="2"/>
      <c r="C7" s="3"/>
      <c r="D7" s="3"/>
      <c r="E7" s="3"/>
      <c r="F7" s="41">
        <v>2719</v>
      </c>
      <c r="G7" s="41">
        <v>2750</v>
      </c>
      <c r="H7" s="3">
        <f>G7-F7</f>
        <v>31</v>
      </c>
    </row>
    <row r="8" spans="1:9" x14ac:dyDescent="0.25">
      <c r="A8" s="11" t="s">
        <v>7</v>
      </c>
      <c r="B8" s="47" t="s">
        <v>38</v>
      </c>
      <c r="C8" s="47"/>
      <c r="D8" s="47"/>
      <c r="E8" s="47"/>
      <c r="F8" s="42"/>
      <c r="G8" s="42"/>
      <c r="H8" s="3"/>
    </row>
    <row r="9" spans="1:9" ht="15" customHeight="1" x14ac:dyDescent="0.25">
      <c r="B9" s="3"/>
      <c r="C9" s="1"/>
      <c r="E9" t="s">
        <v>39</v>
      </c>
      <c r="F9" s="41">
        <v>459</v>
      </c>
      <c r="G9" s="41">
        <v>463</v>
      </c>
      <c r="H9" s="3">
        <f>G9-F9</f>
        <v>4</v>
      </c>
    </row>
    <row r="10" spans="1:9" x14ac:dyDescent="0.25">
      <c r="B10" s="5"/>
      <c r="C10" s="6"/>
      <c r="E10" t="s">
        <v>40</v>
      </c>
      <c r="F10" s="41">
        <v>2260</v>
      </c>
      <c r="G10" s="41">
        <v>2287</v>
      </c>
      <c r="H10" s="3">
        <f>G10-F10</f>
        <v>27</v>
      </c>
    </row>
    <row r="11" spans="1:9" x14ac:dyDescent="0.25">
      <c r="A11" s="11" t="s">
        <v>8</v>
      </c>
      <c r="B11" s="48" t="s">
        <v>41</v>
      </c>
      <c r="C11" s="48"/>
      <c r="D11" s="48"/>
      <c r="E11" s="48"/>
      <c r="F11" s="42"/>
      <c r="G11" s="42"/>
      <c r="H11" s="3"/>
    </row>
    <row r="12" spans="1:9" x14ac:dyDescent="0.25">
      <c r="B12" s="5"/>
      <c r="C12" s="6"/>
      <c r="E12" t="s">
        <v>42</v>
      </c>
      <c r="F12" s="41">
        <v>5</v>
      </c>
      <c r="G12" s="41">
        <v>5</v>
      </c>
      <c r="H12" s="3">
        <f>G12-F12</f>
        <v>0</v>
      </c>
    </row>
    <row r="13" spans="1:9" x14ac:dyDescent="0.25">
      <c r="B13" s="5"/>
      <c r="C13" s="6"/>
      <c r="E13" t="s">
        <v>43</v>
      </c>
      <c r="F13" s="41">
        <v>2714</v>
      </c>
      <c r="G13" s="41">
        <v>2745</v>
      </c>
      <c r="H13" s="3">
        <f>G13-F13</f>
        <v>31</v>
      </c>
    </row>
    <row r="14" spans="1:9" x14ac:dyDescent="0.25">
      <c r="A14" s="11" t="s">
        <v>9</v>
      </c>
      <c r="B14" s="48" t="s">
        <v>44</v>
      </c>
      <c r="C14" s="48"/>
      <c r="D14" s="48"/>
      <c r="E14" s="48"/>
      <c r="F14" s="42"/>
      <c r="G14" s="42"/>
      <c r="H14" s="3"/>
    </row>
    <row r="15" spans="1:9" x14ac:dyDescent="0.25">
      <c r="B15" s="5"/>
      <c r="C15" s="49" t="s">
        <v>45</v>
      </c>
      <c r="D15" s="49"/>
      <c r="E15" s="49"/>
      <c r="F15" s="41">
        <v>1134</v>
      </c>
      <c r="G15" s="41">
        <v>1147</v>
      </c>
      <c r="H15" s="3">
        <f>G15-F15</f>
        <v>13</v>
      </c>
    </row>
    <row r="16" spans="1:9" x14ac:dyDescent="0.25">
      <c r="B16" s="5"/>
      <c r="C16" s="49" t="s">
        <v>46</v>
      </c>
      <c r="D16" s="49"/>
      <c r="E16" s="49"/>
      <c r="F16" s="41">
        <v>1585</v>
      </c>
      <c r="G16" s="41">
        <v>1603</v>
      </c>
      <c r="H16" s="3">
        <f>G16-F16</f>
        <v>18</v>
      </c>
    </row>
    <row r="17" spans="1:9" x14ac:dyDescent="0.25">
      <c r="B17" s="5"/>
      <c r="C17" s="6"/>
      <c r="F17" s="42"/>
      <c r="G17" s="42"/>
      <c r="H17" s="3"/>
    </row>
    <row r="18" spans="1:9" x14ac:dyDescent="0.25">
      <c r="A18" s="19">
        <v>2</v>
      </c>
      <c r="B18" s="48" t="s">
        <v>47</v>
      </c>
      <c r="C18" s="48"/>
      <c r="D18" s="48"/>
      <c r="E18" s="48"/>
      <c r="F18" s="42"/>
      <c r="G18" s="42"/>
      <c r="H18" s="3"/>
    </row>
    <row r="19" spans="1:9" ht="13.5" customHeight="1" x14ac:dyDescent="0.25">
      <c r="B19" s="5"/>
      <c r="C19" s="9"/>
      <c r="E19" s="6" t="s">
        <v>48</v>
      </c>
      <c r="F19" s="41">
        <v>2719</v>
      </c>
      <c r="G19" s="41">
        <v>2750</v>
      </c>
      <c r="H19" s="3">
        <f>G19-F19</f>
        <v>31</v>
      </c>
    </row>
    <row r="20" spans="1:9" x14ac:dyDescent="0.25">
      <c r="B20" s="5"/>
      <c r="C20" s="49" t="s">
        <v>49</v>
      </c>
      <c r="D20" s="49"/>
      <c r="E20" s="49"/>
      <c r="F20" s="41">
        <v>2719</v>
      </c>
      <c r="G20" s="41">
        <v>2750</v>
      </c>
      <c r="H20" s="3">
        <f>G20-F20</f>
        <v>31</v>
      </c>
    </row>
    <row r="21" spans="1:9" x14ac:dyDescent="0.25">
      <c r="B21" s="5"/>
      <c r="C21" s="6"/>
      <c r="F21" s="42"/>
      <c r="G21" s="42"/>
      <c r="H21" s="3"/>
    </row>
    <row r="22" spans="1:9" x14ac:dyDescent="0.25">
      <c r="A22" s="19">
        <v>3</v>
      </c>
      <c r="B22" s="48" t="s">
        <v>50</v>
      </c>
      <c r="C22" s="48"/>
      <c r="D22" s="48"/>
      <c r="E22" s="48"/>
      <c r="F22" s="42"/>
      <c r="G22" s="42"/>
      <c r="H22" s="3"/>
      <c r="I22" t="s">
        <v>30</v>
      </c>
    </row>
    <row r="23" spans="1:9" x14ac:dyDescent="0.25">
      <c r="B23" s="5"/>
      <c r="C23" s="6"/>
      <c r="D23" s="44" t="s">
        <v>53</v>
      </c>
      <c r="E23" s="44"/>
      <c r="F23" s="42"/>
      <c r="G23" s="42"/>
      <c r="H23" s="3"/>
    </row>
    <row r="24" spans="1:9" x14ac:dyDescent="0.25">
      <c r="B24" s="5"/>
      <c r="C24" s="6"/>
      <c r="D24" s="7"/>
      <c r="E24" s="6" t="s">
        <v>40</v>
      </c>
      <c r="F24" s="41">
        <v>33.619999999999997</v>
      </c>
      <c r="G24" s="41">
        <v>33.92</v>
      </c>
      <c r="H24" s="3">
        <f>G24-F24</f>
        <v>0.30000000000000426</v>
      </c>
    </row>
    <row r="25" spans="1:9" x14ac:dyDescent="0.25">
      <c r="B25" s="5"/>
      <c r="C25" s="10"/>
      <c r="D25" s="44" t="s">
        <v>54</v>
      </c>
      <c r="E25" s="44"/>
      <c r="F25" s="42"/>
      <c r="G25" s="42"/>
      <c r="H25" s="3"/>
    </row>
    <row r="26" spans="1:9" x14ac:dyDescent="0.25">
      <c r="B26" s="5"/>
      <c r="C26" s="6"/>
      <c r="E26" s="6" t="s">
        <v>39</v>
      </c>
      <c r="F26" s="41">
        <v>62.149000000000001</v>
      </c>
      <c r="G26" s="41">
        <v>62.149000000000001</v>
      </c>
      <c r="H26" s="3">
        <f>G26-F26</f>
        <v>0</v>
      </c>
    </row>
    <row r="27" spans="1:9" ht="14.25" customHeight="1" x14ac:dyDescent="0.25">
      <c r="B27" s="5"/>
      <c r="C27" s="1"/>
      <c r="E27" s="6" t="s">
        <v>40</v>
      </c>
      <c r="F27" s="41">
        <v>98.21</v>
      </c>
      <c r="G27" s="41">
        <v>98.21</v>
      </c>
      <c r="H27" s="3">
        <f>G27-F27</f>
        <v>0</v>
      </c>
    </row>
    <row r="28" spans="1:9" ht="16.5" customHeight="1" x14ac:dyDescent="0.25">
      <c r="B28" s="5"/>
      <c r="C28" s="4"/>
      <c r="F28" s="42"/>
      <c r="G28" s="42"/>
      <c r="H28" s="3"/>
    </row>
    <row r="29" spans="1:9" ht="30" customHeight="1" x14ac:dyDescent="0.25">
      <c r="A29" s="5" t="s">
        <v>142</v>
      </c>
      <c r="B29" s="43" t="s">
        <v>83</v>
      </c>
      <c r="C29" s="43"/>
      <c r="D29" s="43"/>
      <c r="E29" s="43"/>
      <c r="F29" s="42"/>
      <c r="G29" s="42"/>
      <c r="H29" s="3"/>
    </row>
    <row r="30" spans="1:9" x14ac:dyDescent="0.25">
      <c r="B30" s="11"/>
      <c r="D30" s="44" t="s">
        <v>84</v>
      </c>
      <c r="E30" s="44"/>
      <c r="F30" s="41">
        <v>41</v>
      </c>
      <c r="G30" s="41">
        <v>42</v>
      </c>
      <c r="H30" s="3"/>
    </row>
    <row r="31" spans="1:9" x14ac:dyDescent="0.25">
      <c r="B31" s="11"/>
      <c r="D31" s="44"/>
      <c r="E31" s="44"/>
      <c r="F31" s="19"/>
      <c r="G31" s="19"/>
      <c r="H31" s="3"/>
    </row>
    <row r="32" spans="1:9" x14ac:dyDescent="0.25">
      <c r="B32" s="11"/>
    </row>
    <row r="33" spans="2:3" x14ac:dyDescent="0.25">
      <c r="B33" s="11"/>
    </row>
    <row r="34" spans="2:3" x14ac:dyDescent="0.25">
      <c r="B34" s="11"/>
    </row>
    <row r="35" spans="2:3" x14ac:dyDescent="0.25">
      <c r="B35" s="11"/>
    </row>
    <row r="36" spans="2:3" x14ac:dyDescent="0.25">
      <c r="B36" s="11"/>
      <c r="C36" t="s">
        <v>30</v>
      </c>
    </row>
  </sheetData>
  <mergeCells count="17">
    <mergeCell ref="B1:I1"/>
    <mergeCell ref="B4:I4"/>
    <mergeCell ref="B8:E8"/>
    <mergeCell ref="B11:E11"/>
    <mergeCell ref="B22:E22"/>
    <mergeCell ref="B14:E14"/>
    <mergeCell ref="C15:E15"/>
    <mergeCell ref="C16:E16"/>
    <mergeCell ref="B18:E18"/>
    <mergeCell ref="C20:E20"/>
    <mergeCell ref="H2:I2"/>
    <mergeCell ref="A3:I3"/>
    <mergeCell ref="B29:E29"/>
    <mergeCell ref="D30:E30"/>
    <mergeCell ref="D31:E31"/>
    <mergeCell ref="D23:E23"/>
    <mergeCell ref="D25:E25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32"/>
  <sheetViews>
    <sheetView workbookViewId="0">
      <selection activeCell="N14" sqref="N14"/>
    </sheetView>
  </sheetViews>
  <sheetFormatPr defaultRowHeight="15" x14ac:dyDescent="0.25"/>
  <cols>
    <col min="1" max="1" width="4.28515625" customWidth="1"/>
    <col min="3" max="3" width="53.85546875" customWidth="1"/>
    <col min="6" max="6" width="11.28515625" customWidth="1"/>
  </cols>
  <sheetData>
    <row r="1" spans="1:9" ht="31.5" customHeight="1" x14ac:dyDescent="0.25">
      <c r="B1" s="53" t="str">
        <f>'1'!$B$1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53"/>
      <c r="D1" s="53"/>
      <c r="E1" s="53"/>
      <c r="F1" s="53"/>
    </row>
    <row r="3" spans="1:9" x14ac:dyDescent="0.25">
      <c r="B3" s="46" t="s">
        <v>32</v>
      </c>
      <c r="C3" s="46"/>
      <c r="D3" s="46"/>
      <c r="E3" s="46"/>
      <c r="F3" s="46"/>
    </row>
    <row r="4" spans="1:9" ht="15.75" x14ac:dyDescent="0.25">
      <c r="A4" s="51" t="s">
        <v>195</v>
      </c>
      <c r="B4" s="51"/>
      <c r="C4" s="51"/>
      <c r="D4" s="51"/>
      <c r="E4" s="51"/>
      <c r="F4" s="51"/>
      <c r="G4" s="51"/>
      <c r="H4" s="32"/>
      <c r="I4" s="32"/>
    </row>
    <row r="5" spans="1:9" ht="30" customHeight="1" x14ac:dyDescent="0.25">
      <c r="B5" s="52" t="s">
        <v>5</v>
      </c>
      <c r="C5" s="52"/>
      <c r="D5" s="52"/>
      <c r="E5" s="52"/>
      <c r="F5" s="52"/>
      <c r="G5" s="1"/>
    </row>
    <row r="6" spans="1:9" x14ac:dyDescent="0.25">
      <c r="B6" s="16" t="s">
        <v>6</v>
      </c>
      <c r="C6" s="16" t="s">
        <v>0</v>
      </c>
      <c r="D6" s="17" t="s">
        <v>33</v>
      </c>
      <c r="E6" s="12"/>
      <c r="F6" s="12"/>
    </row>
    <row r="7" spans="1:9" ht="45.75" customHeight="1" x14ac:dyDescent="0.25">
      <c r="B7" s="12"/>
      <c r="C7" s="12"/>
      <c r="D7" s="14">
        <v>2021</v>
      </c>
      <c r="E7" s="14">
        <v>2022</v>
      </c>
      <c r="F7" s="13" t="s">
        <v>1</v>
      </c>
      <c r="H7" s="3"/>
      <c r="I7" s="3"/>
    </row>
    <row r="8" spans="1:9" x14ac:dyDescent="0.25">
      <c r="B8" s="14">
        <v>1</v>
      </c>
      <c r="C8" s="14">
        <v>2</v>
      </c>
      <c r="D8" s="14">
        <v>3</v>
      </c>
      <c r="E8" s="14">
        <v>4</v>
      </c>
      <c r="F8" s="14">
        <v>5</v>
      </c>
      <c r="H8" s="3"/>
      <c r="I8" s="3"/>
    </row>
    <row r="9" spans="1:9" ht="30" x14ac:dyDescent="0.25">
      <c r="B9" s="14">
        <v>1</v>
      </c>
      <c r="C9" s="15" t="s">
        <v>36</v>
      </c>
      <c r="D9" s="14">
        <v>0.20499999999999999</v>
      </c>
      <c r="E9" s="14">
        <v>0</v>
      </c>
      <c r="F9" s="14">
        <f>E9-D9</f>
        <v>-0.20499999999999999</v>
      </c>
      <c r="H9" s="3"/>
      <c r="I9" s="3"/>
    </row>
    <row r="10" spans="1:9" x14ac:dyDescent="0.25">
      <c r="B10" s="16" t="s">
        <v>7</v>
      </c>
      <c r="C10" s="12" t="s">
        <v>12</v>
      </c>
      <c r="D10" s="14">
        <v>0</v>
      </c>
      <c r="E10" s="14">
        <v>0</v>
      </c>
      <c r="F10" s="14">
        <f t="shared" ref="F10:F30" si="0">E10-D10</f>
        <v>0</v>
      </c>
      <c r="H10" s="3"/>
      <c r="I10" s="3"/>
    </row>
    <row r="11" spans="1:9" x14ac:dyDescent="0.25">
      <c r="B11" s="16" t="s">
        <v>8</v>
      </c>
      <c r="C11" s="12" t="s">
        <v>13</v>
      </c>
      <c r="D11" s="14">
        <v>0</v>
      </c>
      <c r="E11" s="14">
        <v>0</v>
      </c>
      <c r="F11" s="14">
        <f t="shared" si="0"/>
        <v>0</v>
      </c>
      <c r="H11" s="3"/>
      <c r="I11" s="3"/>
    </row>
    <row r="12" spans="1:9" x14ac:dyDescent="0.25">
      <c r="B12" s="16" t="s">
        <v>9</v>
      </c>
      <c r="C12" s="12" t="s">
        <v>14</v>
      </c>
      <c r="D12" s="14">
        <v>0.20499999999999999</v>
      </c>
      <c r="E12" s="14">
        <v>0</v>
      </c>
      <c r="F12" s="14">
        <f t="shared" si="0"/>
        <v>-0.20499999999999999</v>
      </c>
      <c r="H12" s="3"/>
      <c r="I12" s="3"/>
    </row>
    <row r="13" spans="1:9" x14ac:dyDescent="0.25">
      <c r="B13" s="16" t="s">
        <v>10</v>
      </c>
      <c r="C13" s="12" t="s">
        <v>2</v>
      </c>
      <c r="D13" s="14">
        <v>0</v>
      </c>
      <c r="E13" s="14">
        <v>0</v>
      </c>
      <c r="F13" s="14">
        <f t="shared" si="0"/>
        <v>0</v>
      </c>
      <c r="H13" s="3"/>
      <c r="I13" s="3"/>
    </row>
    <row r="14" spans="1:9" ht="30" customHeight="1" x14ac:dyDescent="0.25">
      <c r="B14" s="14" t="s">
        <v>11</v>
      </c>
      <c r="C14" s="15" t="s">
        <v>35</v>
      </c>
      <c r="D14" s="14">
        <v>0.13300000000000001</v>
      </c>
      <c r="E14" s="14">
        <v>0</v>
      </c>
      <c r="F14" s="14">
        <f t="shared" si="0"/>
        <v>-0.13300000000000001</v>
      </c>
      <c r="H14" s="3"/>
      <c r="I14" s="3"/>
    </row>
    <row r="15" spans="1:9" x14ac:dyDescent="0.25">
      <c r="B15" s="16" t="s">
        <v>15</v>
      </c>
      <c r="C15" s="12" t="s">
        <v>12</v>
      </c>
      <c r="D15" s="14">
        <v>0</v>
      </c>
      <c r="E15" s="14">
        <v>0</v>
      </c>
      <c r="F15" s="14">
        <f t="shared" si="0"/>
        <v>0</v>
      </c>
      <c r="H15" s="3"/>
      <c r="I15" s="3"/>
    </row>
    <row r="16" spans="1:9" x14ac:dyDescent="0.25">
      <c r="B16" s="16" t="s">
        <v>16</v>
      </c>
      <c r="C16" s="12" t="s">
        <v>13</v>
      </c>
      <c r="D16" s="14">
        <v>0</v>
      </c>
      <c r="E16" s="14">
        <v>0</v>
      </c>
      <c r="F16" s="14">
        <f t="shared" si="0"/>
        <v>0</v>
      </c>
      <c r="H16" s="3"/>
      <c r="I16" s="3"/>
    </row>
    <row r="17" spans="2:9" x14ac:dyDescent="0.25">
      <c r="B17" s="16" t="s">
        <v>17</v>
      </c>
      <c r="C17" s="12" t="s">
        <v>14</v>
      </c>
      <c r="D17" s="14">
        <v>0.13300000000000001</v>
      </c>
      <c r="E17" s="14">
        <v>0</v>
      </c>
      <c r="F17" s="14">
        <f t="shared" si="0"/>
        <v>-0.13300000000000001</v>
      </c>
      <c r="H17" s="3"/>
      <c r="I17" s="3"/>
    </row>
    <row r="18" spans="2:9" x14ac:dyDescent="0.25">
      <c r="B18" s="16" t="s">
        <v>18</v>
      </c>
      <c r="C18" s="12" t="s">
        <v>2</v>
      </c>
      <c r="D18" s="14">
        <v>0</v>
      </c>
      <c r="E18" s="14">
        <v>0</v>
      </c>
      <c r="F18" s="14">
        <f t="shared" si="0"/>
        <v>0</v>
      </c>
      <c r="H18" s="3"/>
      <c r="I18" s="3"/>
    </row>
    <row r="19" spans="2:9" ht="90.75" customHeight="1" x14ac:dyDescent="0.25">
      <c r="B19" s="14" t="s">
        <v>19</v>
      </c>
      <c r="C19" s="18" t="s">
        <v>34</v>
      </c>
      <c r="D19" s="14">
        <v>0</v>
      </c>
      <c r="E19" s="14">
        <v>0</v>
      </c>
      <c r="F19" s="14">
        <f t="shared" si="0"/>
        <v>0</v>
      </c>
      <c r="H19" s="3"/>
      <c r="I19" s="3"/>
    </row>
    <row r="20" spans="2:9" x14ac:dyDescent="0.25">
      <c r="B20" s="14" t="s">
        <v>20</v>
      </c>
      <c r="C20" s="12" t="s">
        <v>12</v>
      </c>
      <c r="D20" s="14">
        <v>0</v>
      </c>
      <c r="E20" s="14">
        <v>0</v>
      </c>
      <c r="F20" s="14">
        <f t="shared" si="0"/>
        <v>0</v>
      </c>
      <c r="H20" s="3"/>
      <c r="I20" s="3"/>
    </row>
    <row r="21" spans="2:9" x14ac:dyDescent="0.25">
      <c r="B21" s="14" t="s">
        <v>21</v>
      </c>
      <c r="C21" s="12" t="s">
        <v>13</v>
      </c>
      <c r="D21" s="14">
        <v>0</v>
      </c>
      <c r="E21" s="14">
        <v>0</v>
      </c>
      <c r="F21" s="14">
        <f t="shared" si="0"/>
        <v>0</v>
      </c>
      <c r="H21" s="3"/>
      <c r="I21" s="3"/>
    </row>
    <row r="22" spans="2:9" x14ac:dyDescent="0.25">
      <c r="B22" s="14" t="s">
        <v>22</v>
      </c>
      <c r="C22" s="12" t="s">
        <v>14</v>
      </c>
      <c r="D22" s="14">
        <v>0</v>
      </c>
      <c r="E22" s="14">
        <v>0</v>
      </c>
      <c r="F22" s="14">
        <f t="shared" si="0"/>
        <v>0</v>
      </c>
      <c r="H22" s="3"/>
      <c r="I22" s="3"/>
    </row>
    <row r="23" spans="2:9" x14ac:dyDescent="0.25">
      <c r="B23" s="14" t="s">
        <v>23</v>
      </c>
      <c r="C23" s="12" t="s">
        <v>2</v>
      </c>
      <c r="D23" s="14">
        <v>0</v>
      </c>
      <c r="E23" s="14">
        <v>0</v>
      </c>
      <c r="F23" s="14">
        <f t="shared" si="0"/>
        <v>0</v>
      </c>
      <c r="H23" s="3"/>
      <c r="I23" s="3"/>
    </row>
    <row r="24" spans="2:9" ht="89.25" customHeight="1" x14ac:dyDescent="0.25">
      <c r="B24" s="14">
        <v>4</v>
      </c>
      <c r="C24" s="15" t="s">
        <v>24</v>
      </c>
      <c r="D24" s="14">
        <v>0</v>
      </c>
      <c r="E24" s="14">
        <v>0</v>
      </c>
      <c r="F24" s="14">
        <f t="shared" si="0"/>
        <v>0</v>
      </c>
      <c r="H24" s="3"/>
      <c r="I24" s="3"/>
    </row>
    <row r="25" spans="2:9" x14ac:dyDescent="0.25">
      <c r="B25" s="14" t="s">
        <v>25</v>
      </c>
      <c r="C25" s="12" t="s">
        <v>12</v>
      </c>
      <c r="D25" s="14">
        <v>0</v>
      </c>
      <c r="E25" s="14">
        <v>0</v>
      </c>
      <c r="F25" s="14">
        <f t="shared" si="0"/>
        <v>0</v>
      </c>
      <c r="H25" s="3"/>
      <c r="I25" s="3"/>
    </row>
    <row r="26" spans="2:9" x14ac:dyDescent="0.25">
      <c r="B26" s="14" t="s">
        <v>26</v>
      </c>
      <c r="C26" s="12" t="s">
        <v>13</v>
      </c>
      <c r="D26" s="14">
        <v>0</v>
      </c>
      <c r="E26" s="14">
        <v>0</v>
      </c>
      <c r="F26" s="14">
        <f t="shared" si="0"/>
        <v>0</v>
      </c>
      <c r="H26" s="3"/>
      <c r="I26" s="3"/>
    </row>
    <row r="27" spans="2:9" x14ac:dyDescent="0.25">
      <c r="B27" s="14" t="s">
        <v>27</v>
      </c>
      <c r="C27" s="12" t="s">
        <v>14</v>
      </c>
      <c r="D27" s="14">
        <v>0</v>
      </c>
      <c r="E27" s="14">
        <v>0</v>
      </c>
      <c r="F27" s="14">
        <f t="shared" si="0"/>
        <v>0</v>
      </c>
      <c r="H27" s="3"/>
      <c r="I27" s="3"/>
    </row>
    <row r="28" spans="2:9" x14ac:dyDescent="0.25">
      <c r="B28" s="14" t="s">
        <v>28</v>
      </c>
      <c r="C28" s="12" t="s">
        <v>2</v>
      </c>
      <c r="D28" s="14">
        <v>0</v>
      </c>
      <c r="E28" s="14">
        <v>0</v>
      </c>
      <c r="F28" s="14">
        <f t="shared" si="0"/>
        <v>0</v>
      </c>
      <c r="H28" s="3"/>
      <c r="I28" s="3"/>
    </row>
    <row r="29" spans="2:9" ht="43.5" customHeight="1" x14ac:dyDescent="0.25">
      <c r="B29" s="14" t="s">
        <v>29</v>
      </c>
      <c r="C29" s="15" t="s">
        <v>3</v>
      </c>
      <c r="D29" s="14">
        <v>0</v>
      </c>
      <c r="E29" s="14">
        <v>0</v>
      </c>
      <c r="F29" s="14">
        <f t="shared" si="0"/>
        <v>0</v>
      </c>
      <c r="H29" s="3"/>
      <c r="I29" s="3"/>
    </row>
    <row r="30" spans="2:9" ht="62.25" customHeight="1" x14ac:dyDescent="0.25">
      <c r="B30" s="14" t="s">
        <v>31</v>
      </c>
      <c r="C30" s="15" t="s">
        <v>4</v>
      </c>
      <c r="D30" s="14">
        <v>0</v>
      </c>
      <c r="E30" s="14">
        <v>0</v>
      </c>
      <c r="F30" s="14">
        <f t="shared" si="0"/>
        <v>0</v>
      </c>
      <c r="H30" s="3"/>
      <c r="I30" s="3"/>
    </row>
    <row r="32" spans="2:9" ht="30.75" customHeight="1" x14ac:dyDescent="0.25">
      <c r="B32" s="54"/>
      <c r="C32" s="54"/>
      <c r="D32" s="54"/>
      <c r="E32" s="54"/>
      <c r="F32" s="54"/>
    </row>
  </sheetData>
  <mergeCells count="5">
    <mergeCell ref="B5:F5"/>
    <mergeCell ref="B1:F1"/>
    <mergeCell ref="B3:F3"/>
    <mergeCell ref="B32:F32"/>
    <mergeCell ref="A4:G4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B1:X20"/>
  <sheetViews>
    <sheetView workbookViewId="0">
      <selection activeCell="L24" sqref="L24"/>
    </sheetView>
  </sheetViews>
  <sheetFormatPr defaultRowHeight="15" x14ac:dyDescent="0.25"/>
  <cols>
    <col min="1" max="1" width="1.7109375" customWidth="1"/>
    <col min="2" max="2" width="3.85546875" customWidth="1"/>
    <col min="3" max="3" width="15" customWidth="1"/>
    <col min="4" max="7" width="4.7109375" customWidth="1"/>
    <col min="8" max="9" width="4.5703125" customWidth="1"/>
    <col min="10" max="10" width="6.85546875" customWidth="1"/>
    <col min="11" max="11" width="4.5703125" customWidth="1"/>
    <col min="12" max="13" width="6.42578125" customWidth="1"/>
    <col min="14" max="14" width="6.140625" customWidth="1"/>
    <col min="15" max="15" width="6.28515625" customWidth="1"/>
    <col min="16" max="17" width="6.42578125" customWidth="1"/>
    <col min="18" max="19" width="6.5703125" customWidth="1"/>
    <col min="20" max="20" width="7.28515625" customWidth="1"/>
    <col min="22" max="22" width="9.140625" customWidth="1"/>
  </cols>
  <sheetData>
    <row r="1" spans="2:24" ht="15" customHeight="1" x14ac:dyDescent="0.25">
      <c r="B1" s="54" t="str">
        <f>'1'!$B$1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2:24" x14ac:dyDescent="0.2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4" spans="2:24" ht="15.75" x14ac:dyDescent="0.25">
      <c r="B4" s="51" t="s">
        <v>195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2:24" ht="15.75" customHeight="1" x14ac:dyDescent="0.25">
      <c r="B5" s="52" t="s">
        <v>186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7" spans="2:24" ht="166.5" customHeight="1" x14ac:dyDescent="0.25">
      <c r="B7" s="58" t="s">
        <v>6</v>
      </c>
      <c r="C7" s="63" t="s">
        <v>55</v>
      </c>
      <c r="D7" s="59" t="s">
        <v>56</v>
      </c>
      <c r="E7" s="59"/>
      <c r="F7" s="59"/>
      <c r="G7" s="59"/>
      <c r="H7" s="59" t="s">
        <v>57</v>
      </c>
      <c r="I7" s="59"/>
      <c r="J7" s="59"/>
      <c r="K7" s="59"/>
      <c r="L7" s="60" t="s">
        <v>60</v>
      </c>
      <c r="M7" s="60"/>
      <c r="N7" s="60"/>
      <c r="O7" s="60"/>
      <c r="P7" s="59" t="s">
        <v>59</v>
      </c>
      <c r="Q7" s="59"/>
      <c r="R7" s="59"/>
      <c r="S7" s="59"/>
      <c r="T7" s="59" t="s">
        <v>58</v>
      </c>
      <c r="U7" s="59"/>
      <c r="V7" s="59"/>
      <c r="W7" s="59" t="s">
        <v>61</v>
      </c>
      <c r="X7" s="59"/>
    </row>
    <row r="8" spans="2:24" x14ac:dyDescent="0.25">
      <c r="B8" s="58"/>
      <c r="C8" s="63"/>
      <c r="D8" s="16" t="s">
        <v>51</v>
      </c>
      <c r="E8" s="16" t="s">
        <v>52</v>
      </c>
      <c r="F8" s="16" t="s">
        <v>39</v>
      </c>
      <c r="G8" s="16" t="s">
        <v>40</v>
      </c>
      <c r="H8" s="12" t="s">
        <v>51</v>
      </c>
      <c r="I8" s="12" t="s">
        <v>52</v>
      </c>
      <c r="J8" s="12" t="s">
        <v>39</v>
      </c>
      <c r="K8" s="12" t="s">
        <v>40</v>
      </c>
      <c r="L8" s="16" t="s">
        <v>51</v>
      </c>
      <c r="M8" s="16" t="s">
        <v>52</v>
      </c>
      <c r="N8" s="16" t="s">
        <v>39</v>
      </c>
      <c r="O8" s="16" t="s">
        <v>40</v>
      </c>
      <c r="P8" s="16" t="str">
        <f t="shared" ref="P8:S8" si="0">L8</f>
        <v>ВН</v>
      </c>
      <c r="Q8" s="16" t="str">
        <f t="shared" si="0"/>
        <v>СН1</v>
      </c>
      <c r="R8" s="16" t="str">
        <f t="shared" si="0"/>
        <v>СН2</v>
      </c>
      <c r="S8" s="16" t="str">
        <f t="shared" si="0"/>
        <v>НН</v>
      </c>
      <c r="T8" s="59"/>
      <c r="U8" s="59"/>
      <c r="V8" s="59"/>
      <c r="W8" s="59"/>
      <c r="X8" s="59"/>
    </row>
    <row r="9" spans="2:24" x14ac:dyDescent="0.25"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4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62">
        <v>19</v>
      </c>
      <c r="U9" s="62"/>
      <c r="V9" s="62"/>
      <c r="W9" s="62">
        <v>20</v>
      </c>
      <c r="X9" s="62"/>
    </row>
    <row r="10" spans="2:24" x14ac:dyDescent="0.25">
      <c r="B10" s="16">
        <v>1</v>
      </c>
      <c r="C10" s="12" t="s">
        <v>187</v>
      </c>
      <c r="D10" s="24">
        <v>0</v>
      </c>
      <c r="E10" s="16">
        <f t="shared" ref="E10:M10" si="1">$D$10</f>
        <v>0</v>
      </c>
      <c r="F10" s="14"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v>0</v>
      </c>
      <c r="O10" s="16">
        <f t="shared" ref="O10:T10" si="2">$D$10</f>
        <v>0</v>
      </c>
      <c r="P10" s="16">
        <f t="shared" si="2"/>
        <v>0</v>
      </c>
      <c r="Q10" s="16">
        <f t="shared" si="2"/>
        <v>0</v>
      </c>
      <c r="R10" s="16">
        <v>0</v>
      </c>
      <c r="S10" s="16">
        <f t="shared" si="2"/>
        <v>0</v>
      </c>
      <c r="T10" s="55">
        <f t="shared" si="2"/>
        <v>0</v>
      </c>
      <c r="U10" s="61"/>
      <c r="V10" s="56"/>
      <c r="W10" s="55" t="s">
        <v>188</v>
      </c>
      <c r="X10" s="56"/>
    </row>
    <row r="12" spans="2:24" x14ac:dyDescent="0.25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4" spans="2:24" x14ac:dyDescent="0.25">
      <c r="D14" s="11" t="s">
        <v>17</v>
      </c>
      <c r="E14" s="57" t="s">
        <v>86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2:24" x14ac:dyDescent="0.25">
      <c r="D15" s="11" t="s">
        <v>18</v>
      </c>
      <c r="E15" s="57" t="s">
        <v>87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8" spans="8:13" x14ac:dyDescent="0.25">
      <c r="H18" t="s">
        <v>30</v>
      </c>
    </row>
    <row r="20" spans="8:13" x14ac:dyDescent="0.25">
      <c r="M20" t="s">
        <v>30</v>
      </c>
    </row>
  </sheetData>
  <mergeCells count="18">
    <mergeCell ref="B1:T2"/>
    <mergeCell ref="B5:W5"/>
    <mergeCell ref="T9:V9"/>
    <mergeCell ref="W7:X8"/>
    <mergeCell ref="W9:X9"/>
    <mergeCell ref="P7:S7"/>
    <mergeCell ref="T7:V8"/>
    <mergeCell ref="C7:C8"/>
    <mergeCell ref="B4:W4"/>
    <mergeCell ref="W10:X10"/>
    <mergeCell ref="E14:V14"/>
    <mergeCell ref="E15:V15"/>
    <mergeCell ref="B7:B8"/>
    <mergeCell ref="D7:G7"/>
    <mergeCell ref="H7:K7"/>
    <mergeCell ref="L7:O7"/>
    <mergeCell ref="C12:V12"/>
    <mergeCell ref="T10:V10"/>
  </mergeCells>
  <pageMargins left="0" right="0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B1:AE26"/>
  <sheetViews>
    <sheetView topLeftCell="A7" workbookViewId="0">
      <selection activeCell="G13" sqref="G13"/>
    </sheetView>
  </sheetViews>
  <sheetFormatPr defaultRowHeight="15" x14ac:dyDescent="0.25"/>
  <cols>
    <col min="1" max="1" width="3.140625" customWidth="1"/>
    <col min="2" max="2" width="5" customWidth="1"/>
    <col min="3" max="3" width="32" customWidth="1"/>
    <col min="4" max="5" width="4.85546875" customWidth="1"/>
    <col min="6" max="6" width="9.140625" customWidth="1"/>
    <col min="7" max="8" width="5.140625" customWidth="1"/>
    <col min="10" max="11" width="4.85546875" customWidth="1"/>
    <col min="13" max="14" width="5" customWidth="1"/>
    <col min="16" max="16" width="4.7109375" customWidth="1"/>
    <col min="17" max="17" width="5.140625" customWidth="1"/>
  </cols>
  <sheetData>
    <row r="1" spans="2:31" ht="29.25" customHeight="1" x14ac:dyDescent="0.25">
      <c r="B1" s="54" t="str">
        <f>'2.2'!$B$1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31" x14ac:dyDescent="0.25">
      <c r="D2" s="46" t="s">
        <v>88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31" ht="15.75" x14ac:dyDescent="0.25">
      <c r="B3" s="51" t="s">
        <v>195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32"/>
      <c r="U3" s="32"/>
      <c r="V3" s="32"/>
      <c r="W3" s="32"/>
    </row>
    <row r="4" spans="2:31" ht="81.75" customHeight="1" x14ac:dyDescent="0.25">
      <c r="B4" s="65" t="s">
        <v>196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W4" s="67"/>
      <c r="X4" s="67"/>
      <c r="Y4" s="67"/>
      <c r="Z4" s="67"/>
      <c r="AA4" s="67"/>
      <c r="AB4" s="67"/>
      <c r="AC4" s="67"/>
      <c r="AD4" s="67"/>
      <c r="AE4" s="67"/>
    </row>
    <row r="5" spans="2:31" ht="18.75" customHeight="1" x14ac:dyDescent="0.25">
      <c r="B5" s="45" t="s">
        <v>197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7" spans="2:31" ht="30" customHeight="1" x14ac:dyDescent="0.25">
      <c r="B7" s="64" t="s">
        <v>6</v>
      </c>
      <c r="C7" s="64" t="s">
        <v>0</v>
      </c>
      <c r="D7" s="60" t="s">
        <v>69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8" t="s">
        <v>68</v>
      </c>
    </row>
    <row r="8" spans="2:31" ht="28.5" customHeight="1" x14ac:dyDescent="0.25">
      <c r="B8" s="64"/>
      <c r="C8" s="64"/>
      <c r="D8" s="60" t="s">
        <v>63</v>
      </c>
      <c r="E8" s="60"/>
      <c r="F8" s="60"/>
      <c r="G8" s="60" t="s">
        <v>64</v>
      </c>
      <c r="H8" s="60"/>
      <c r="I8" s="60"/>
      <c r="J8" s="60" t="s">
        <v>65</v>
      </c>
      <c r="K8" s="60"/>
      <c r="L8" s="60"/>
      <c r="M8" s="64" t="s">
        <v>66</v>
      </c>
      <c r="N8" s="64"/>
      <c r="O8" s="64"/>
      <c r="P8" s="60" t="s">
        <v>67</v>
      </c>
      <c r="Q8" s="60"/>
      <c r="R8" s="60"/>
      <c r="S8" s="58"/>
    </row>
    <row r="9" spans="2:31" ht="43.5" customHeight="1" x14ac:dyDescent="0.25">
      <c r="B9" s="64"/>
      <c r="C9" s="64"/>
      <c r="D9" s="14">
        <v>2021</v>
      </c>
      <c r="E9" s="14">
        <v>2022</v>
      </c>
      <c r="F9" s="20" t="s">
        <v>62</v>
      </c>
      <c r="G9" s="14">
        <v>2021</v>
      </c>
      <c r="H9" s="14">
        <v>2022</v>
      </c>
      <c r="I9" s="20" t="s">
        <v>62</v>
      </c>
      <c r="J9" s="14">
        <v>2021</v>
      </c>
      <c r="K9" s="14">
        <v>2022</v>
      </c>
      <c r="L9" s="21" t="str">
        <f t="shared" ref="L9" si="0">F9</f>
        <v>динамика изменения показателя %</v>
      </c>
      <c r="M9" s="14">
        <v>2021</v>
      </c>
      <c r="N9" s="14">
        <v>2022</v>
      </c>
      <c r="O9" s="21" t="str">
        <f t="shared" ref="O9" si="1">L9</f>
        <v>динамика изменения показателя %</v>
      </c>
      <c r="P9" s="14">
        <v>2021</v>
      </c>
      <c r="Q9" s="14">
        <v>2022</v>
      </c>
      <c r="R9" s="21" t="str">
        <f t="shared" ref="R9" si="2">O9</f>
        <v>динамика изменения показателя %</v>
      </c>
      <c r="S9" s="58"/>
    </row>
    <row r="10" spans="2:31" x14ac:dyDescent="0.25"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6">
        <v>15</v>
      </c>
      <c r="Q10" s="16">
        <v>16</v>
      </c>
      <c r="R10" s="16">
        <v>17</v>
      </c>
      <c r="S10" s="16">
        <v>18</v>
      </c>
    </row>
    <row r="11" spans="2:31" ht="45" customHeight="1" x14ac:dyDescent="0.25">
      <c r="B11" s="14">
        <v>1</v>
      </c>
      <c r="C11" s="15" t="s">
        <v>70</v>
      </c>
      <c r="D11" s="38">
        <v>41</v>
      </c>
      <c r="E11" s="38">
        <v>27</v>
      </c>
      <c r="F11" s="39">
        <f>D11/E11</f>
        <v>1.5185185185185186</v>
      </c>
      <c r="G11" s="38">
        <v>26</v>
      </c>
      <c r="H11" s="33">
        <v>9</v>
      </c>
      <c r="I11" s="36">
        <f>G11/H11</f>
        <v>2.8888888888888888</v>
      </c>
      <c r="J11" s="33">
        <v>1</v>
      </c>
      <c r="K11" s="33">
        <v>1</v>
      </c>
      <c r="L11" s="36">
        <f>J11/K11</f>
        <v>1</v>
      </c>
      <c r="M11" s="33">
        <v>0</v>
      </c>
      <c r="N11" s="33">
        <v>0</v>
      </c>
      <c r="O11" s="33"/>
      <c r="P11" s="33">
        <v>0</v>
      </c>
      <c r="Q11" s="33">
        <v>0</v>
      </c>
      <c r="R11" s="34"/>
      <c r="S11" s="35">
        <f>D11+E11+G11+H11+J11+K11+M11+P1+P11</f>
        <v>105</v>
      </c>
    </row>
    <row r="12" spans="2:31" ht="88.5" customHeight="1" x14ac:dyDescent="0.25">
      <c r="B12" s="14">
        <v>2</v>
      </c>
      <c r="C12" s="15" t="s">
        <v>71</v>
      </c>
      <c r="D12" s="33">
        <v>41</v>
      </c>
      <c r="E12" s="33">
        <v>27</v>
      </c>
      <c r="F12" s="36">
        <f>D12/E12</f>
        <v>1.5185185185185186</v>
      </c>
      <c r="G12" s="33">
        <v>26</v>
      </c>
      <c r="H12" s="33">
        <v>9</v>
      </c>
      <c r="I12" s="36">
        <f>G12/H12</f>
        <v>2.8888888888888888</v>
      </c>
      <c r="J12" s="33">
        <v>1</v>
      </c>
      <c r="K12" s="33">
        <v>1</v>
      </c>
      <c r="L12" s="36">
        <f>J12/K12</f>
        <v>1</v>
      </c>
      <c r="M12" s="33">
        <v>0</v>
      </c>
      <c r="N12" s="33">
        <v>0</v>
      </c>
      <c r="O12" s="33"/>
      <c r="P12" s="33">
        <v>0</v>
      </c>
      <c r="Q12" s="33">
        <v>0</v>
      </c>
      <c r="R12" s="33"/>
      <c r="S12" s="35">
        <f>D12+E12+G12+H12+J12+K12</f>
        <v>105</v>
      </c>
    </row>
    <row r="13" spans="2:31" ht="148.5" customHeight="1" x14ac:dyDescent="0.25">
      <c r="B13" s="14">
        <v>3</v>
      </c>
      <c r="C13" s="15" t="s">
        <v>72</v>
      </c>
      <c r="D13" s="33">
        <v>0</v>
      </c>
      <c r="E13" s="33">
        <v>0</v>
      </c>
      <c r="F13" s="33"/>
      <c r="G13" s="33">
        <v>0</v>
      </c>
      <c r="H13" s="33">
        <v>0</v>
      </c>
      <c r="I13" s="33"/>
      <c r="J13" s="33">
        <v>0</v>
      </c>
      <c r="K13" s="33">
        <v>0</v>
      </c>
      <c r="L13" s="33"/>
      <c r="M13" s="33">
        <v>0</v>
      </c>
      <c r="N13" s="33">
        <v>0</v>
      </c>
      <c r="O13" s="33"/>
      <c r="P13" s="33">
        <v>0</v>
      </c>
      <c r="Q13" s="33">
        <v>0</v>
      </c>
      <c r="R13" s="33"/>
      <c r="S13" s="33">
        <f t="shared" ref="S13:S21" si="3">SUM(D13:R13)</f>
        <v>0</v>
      </c>
    </row>
    <row r="14" spans="2:31" x14ac:dyDescent="0.25">
      <c r="B14" s="22" t="s">
        <v>20</v>
      </c>
      <c r="C14" s="15" t="s">
        <v>73</v>
      </c>
      <c r="D14" s="33">
        <v>0</v>
      </c>
      <c r="E14" s="33">
        <v>0</v>
      </c>
      <c r="F14" s="33"/>
      <c r="G14" s="33">
        <v>0</v>
      </c>
      <c r="H14" s="33">
        <v>0</v>
      </c>
      <c r="I14" s="33"/>
      <c r="J14" s="33">
        <v>0</v>
      </c>
      <c r="K14" s="33">
        <v>0</v>
      </c>
      <c r="L14" s="33"/>
      <c r="M14" s="33">
        <v>0</v>
      </c>
      <c r="N14" s="33">
        <v>0</v>
      </c>
      <c r="O14" s="33"/>
      <c r="P14" s="33">
        <v>0</v>
      </c>
      <c r="Q14" s="33">
        <v>0</v>
      </c>
      <c r="R14" s="33"/>
      <c r="S14" s="33">
        <f t="shared" si="3"/>
        <v>0</v>
      </c>
    </row>
    <row r="15" spans="2:31" x14ac:dyDescent="0.25">
      <c r="B15" s="23" t="s">
        <v>21</v>
      </c>
      <c r="C15" s="15" t="s">
        <v>74</v>
      </c>
      <c r="D15" s="33">
        <v>0</v>
      </c>
      <c r="E15" s="33">
        <v>0</v>
      </c>
      <c r="F15" s="33"/>
      <c r="G15" s="33">
        <v>0</v>
      </c>
      <c r="H15" s="33">
        <v>0</v>
      </c>
      <c r="I15" s="33"/>
      <c r="J15" s="33">
        <v>0</v>
      </c>
      <c r="K15" s="33">
        <v>0</v>
      </c>
      <c r="L15" s="33"/>
      <c r="M15" s="33">
        <v>0</v>
      </c>
      <c r="N15" s="33">
        <v>0</v>
      </c>
      <c r="O15" s="33"/>
      <c r="P15" s="33">
        <v>0</v>
      </c>
      <c r="Q15" s="33">
        <v>0</v>
      </c>
      <c r="R15" s="33"/>
      <c r="S15" s="33">
        <f t="shared" si="3"/>
        <v>0</v>
      </c>
    </row>
    <row r="16" spans="2:31" ht="89.25" customHeight="1" x14ac:dyDescent="0.25">
      <c r="B16" s="14">
        <v>4</v>
      </c>
      <c r="C16" s="15" t="s">
        <v>75</v>
      </c>
      <c r="D16" s="33">
        <v>10</v>
      </c>
      <c r="E16" s="33">
        <v>10</v>
      </c>
      <c r="F16" s="36">
        <f>D16/E16</f>
        <v>1</v>
      </c>
      <c r="G16" s="33">
        <v>10</v>
      </c>
      <c r="H16" s="33">
        <v>10</v>
      </c>
      <c r="I16" s="36">
        <f>G16/H16</f>
        <v>1</v>
      </c>
      <c r="J16" s="33">
        <v>12</v>
      </c>
      <c r="K16" s="33">
        <v>12</v>
      </c>
      <c r="L16" s="36">
        <f>J16/K16</f>
        <v>1</v>
      </c>
      <c r="M16" s="33">
        <v>0</v>
      </c>
      <c r="N16" s="33">
        <v>0</v>
      </c>
      <c r="O16" s="33"/>
      <c r="P16" s="33">
        <v>0</v>
      </c>
      <c r="Q16" s="33">
        <v>0</v>
      </c>
      <c r="R16" s="33"/>
      <c r="S16" s="33"/>
    </row>
    <row r="17" spans="2:19" ht="57.75" customHeight="1" x14ac:dyDescent="0.25">
      <c r="B17" s="14">
        <v>5</v>
      </c>
      <c r="C17" s="15" t="s">
        <v>76</v>
      </c>
      <c r="D17" s="33">
        <v>41</v>
      </c>
      <c r="E17" s="33">
        <v>27</v>
      </c>
      <c r="F17" s="36">
        <f>D17/E17</f>
        <v>1.5185185185185186</v>
      </c>
      <c r="G17" s="33">
        <v>26</v>
      </c>
      <c r="H17" s="33">
        <v>9</v>
      </c>
      <c r="I17" s="36">
        <f>G17/H17</f>
        <v>2.8888888888888888</v>
      </c>
      <c r="J17" s="33">
        <v>1</v>
      </c>
      <c r="K17" s="33">
        <v>1</v>
      </c>
      <c r="L17" s="36">
        <f>J17/K17</f>
        <v>1</v>
      </c>
      <c r="M17" s="33">
        <v>0</v>
      </c>
      <c r="N17" s="33">
        <v>0</v>
      </c>
      <c r="O17" s="33"/>
      <c r="P17" s="33">
        <v>0</v>
      </c>
      <c r="Q17" s="33">
        <v>0</v>
      </c>
      <c r="R17" s="33"/>
      <c r="S17" s="35">
        <f>D17+E17+G17+H17+J17+K17</f>
        <v>105</v>
      </c>
    </row>
    <row r="18" spans="2:19" ht="57.75" customHeight="1" x14ac:dyDescent="0.25">
      <c r="B18" s="14">
        <v>6</v>
      </c>
      <c r="C18" s="15" t="s">
        <v>77</v>
      </c>
      <c r="D18" s="33">
        <v>39</v>
      </c>
      <c r="E18" s="33">
        <v>23</v>
      </c>
      <c r="F18" s="36">
        <f>D18/E18</f>
        <v>1.6956521739130435</v>
      </c>
      <c r="G18" s="33">
        <v>24</v>
      </c>
      <c r="H18" s="33">
        <v>7</v>
      </c>
      <c r="I18" s="36">
        <f>G18/H18</f>
        <v>3.4285714285714284</v>
      </c>
      <c r="J18" s="33">
        <v>0</v>
      </c>
      <c r="K18" s="33">
        <v>1</v>
      </c>
      <c r="L18" s="36">
        <f>J18/K18</f>
        <v>0</v>
      </c>
      <c r="M18" s="33">
        <v>0</v>
      </c>
      <c r="N18" s="33">
        <v>0</v>
      </c>
      <c r="O18" s="33"/>
      <c r="P18" s="33">
        <v>0</v>
      </c>
      <c r="Q18" s="33">
        <v>0</v>
      </c>
      <c r="R18" s="33"/>
      <c r="S18" s="35">
        <f>D18+E18+G18+H18+J18+K18</f>
        <v>94</v>
      </c>
    </row>
    <row r="19" spans="2:19" ht="117" customHeight="1" x14ac:dyDescent="0.25">
      <c r="B19" s="14">
        <v>7</v>
      </c>
      <c r="C19" s="15" t="s">
        <v>78</v>
      </c>
      <c r="D19" s="33">
        <v>0</v>
      </c>
      <c r="E19" s="33">
        <v>0</v>
      </c>
      <c r="F19" s="33"/>
      <c r="G19" s="33">
        <v>0</v>
      </c>
      <c r="H19" s="33">
        <v>0</v>
      </c>
      <c r="I19" s="33"/>
      <c r="J19" s="33">
        <v>0</v>
      </c>
      <c r="K19" s="33">
        <v>0</v>
      </c>
      <c r="L19" s="33"/>
      <c r="M19" s="33">
        <v>0</v>
      </c>
      <c r="N19" s="33">
        <v>0</v>
      </c>
      <c r="O19" s="33"/>
      <c r="P19" s="33">
        <v>0</v>
      </c>
      <c r="Q19" s="33">
        <v>0</v>
      </c>
      <c r="R19" s="33"/>
      <c r="S19" s="33">
        <f t="shared" si="3"/>
        <v>0</v>
      </c>
    </row>
    <row r="20" spans="2:19" x14ac:dyDescent="0.25">
      <c r="B20" s="23" t="s">
        <v>79</v>
      </c>
      <c r="C20" s="15" t="s">
        <v>73</v>
      </c>
      <c r="D20" s="33">
        <v>0</v>
      </c>
      <c r="E20" s="33">
        <v>0</v>
      </c>
      <c r="F20" s="33"/>
      <c r="G20" s="33">
        <v>0</v>
      </c>
      <c r="H20" s="33">
        <v>0</v>
      </c>
      <c r="I20" s="33"/>
      <c r="J20" s="33">
        <v>0</v>
      </c>
      <c r="K20" s="33">
        <v>0</v>
      </c>
      <c r="L20" s="33"/>
      <c r="M20" s="33">
        <v>0</v>
      </c>
      <c r="N20" s="33">
        <v>0</v>
      </c>
      <c r="O20" s="33"/>
      <c r="P20" s="33">
        <v>0</v>
      </c>
      <c r="Q20" s="33">
        <v>0</v>
      </c>
      <c r="R20" s="33"/>
      <c r="S20" s="33">
        <f t="shared" si="3"/>
        <v>0</v>
      </c>
    </row>
    <row r="21" spans="2:19" x14ac:dyDescent="0.25">
      <c r="B21" s="23" t="s">
        <v>80</v>
      </c>
      <c r="C21" s="15" t="s">
        <v>81</v>
      </c>
      <c r="D21" s="33">
        <v>0</v>
      </c>
      <c r="E21" s="33">
        <v>0</v>
      </c>
      <c r="F21" s="33"/>
      <c r="G21" s="33">
        <v>0</v>
      </c>
      <c r="H21" s="33">
        <v>0</v>
      </c>
      <c r="I21" s="33"/>
      <c r="J21" s="33">
        <v>0</v>
      </c>
      <c r="K21" s="33">
        <v>0</v>
      </c>
      <c r="L21" s="33"/>
      <c r="M21" s="33">
        <v>0</v>
      </c>
      <c r="N21" s="33">
        <v>0</v>
      </c>
      <c r="O21" s="33"/>
      <c r="P21" s="33">
        <v>0</v>
      </c>
      <c r="Q21" s="33">
        <v>0</v>
      </c>
      <c r="R21" s="33"/>
      <c r="S21" s="33">
        <f t="shared" si="3"/>
        <v>0</v>
      </c>
    </row>
    <row r="22" spans="2:19" ht="74.25" customHeight="1" x14ac:dyDescent="0.25">
      <c r="B22" s="14">
        <v>8</v>
      </c>
      <c r="C22" s="18" t="s">
        <v>82</v>
      </c>
      <c r="D22" s="33">
        <v>25</v>
      </c>
      <c r="E22" s="33">
        <v>25</v>
      </c>
      <c r="F22" s="33"/>
      <c r="G22" s="33">
        <v>30</v>
      </c>
      <c r="H22" s="33">
        <v>30</v>
      </c>
      <c r="I22" s="33"/>
      <c r="J22" s="33">
        <v>30</v>
      </c>
      <c r="K22" s="33">
        <v>30</v>
      </c>
      <c r="L22" s="33"/>
      <c r="M22" s="33">
        <v>0</v>
      </c>
      <c r="N22" s="33">
        <v>0</v>
      </c>
      <c r="O22" s="33"/>
      <c r="P22" s="33">
        <v>0</v>
      </c>
      <c r="Q22" s="33">
        <v>0</v>
      </c>
      <c r="R22" s="33"/>
      <c r="S22" s="33"/>
    </row>
    <row r="24" spans="2:19" ht="30.75" customHeight="1" x14ac:dyDescent="0.25">
      <c r="B24" s="68" t="s">
        <v>198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2:19" x14ac:dyDescent="0.2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2:19" ht="33.75" customHeight="1" x14ac:dyDescent="0.2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</sheetData>
  <mergeCells count="16">
    <mergeCell ref="W4:AE4"/>
    <mergeCell ref="S7:S9"/>
    <mergeCell ref="C7:C9"/>
    <mergeCell ref="B7:B9"/>
    <mergeCell ref="B24:R26"/>
    <mergeCell ref="B1:M1"/>
    <mergeCell ref="D8:F8"/>
    <mergeCell ref="G8:I8"/>
    <mergeCell ref="J8:L8"/>
    <mergeCell ref="M8:O8"/>
    <mergeCell ref="D2:P2"/>
    <mergeCell ref="B4:R4"/>
    <mergeCell ref="B5:R5"/>
    <mergeCell ref="P8:R8"/>
    <mergeCell ref="D7:R7"/>
    <mergeCell ref="B3:S3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B1:W40"/>
  <sheetViews>
    <sheetView topLeftCell="A4" workbookViewId="0">
      <pane xSplit="1" ySplit="4" topLeftCell="B23" activePane="bottomRight" state="frozen"/>
      <selection activeCell="A4" sqref="A4"/>
      <selection pane="topRight" activeCell="B4" sqref="B4"/>
      <selection pane="bottomLeft" activeCell="A8" sqref="A8"/>
      <selection pane="bottomRight" activeCell="N30" sqref="N30"/>
    </sheetView>
  </sheetViews>
  <sheetFormatPr defaultRowHeight="15" x14ac:dyDescent="0.25"/>
  <cols>
    <col min="1" max="1" width="2.140625" customWidth="1"/>
    <col min="2" max="2" width="5.5703125" customWidth="1"/>
    <col min="3" max="3" width="32.28515625" customWidth="1"/>
    <col min="4" max="5" width="4.7109375" customWidth="1"/>
    <col min="6" max="6" width="9.5703125" bestFit="1" customWidth="1"/>
    <col min="7" max="7" width="5.5703125" customWidth="1"/>
    <col min="8" max="8" width="5.28515625" customWidth="1"/>
    <col min="10" max="10" width="4.7109375" customWidth="1"/>
    <col min="11" max="11" width="4.85546875" customWidth="1"/>
    <col min="12" max="12" width="9.85546875" customWidth="1"/>
    <col min="13" max="14" width="4.7109375" customWidth="1"/>
    <col min="16" max="17" width="4.7109375" customWidth="1"/>
  </cols>
  <sheetData>
    <row r="1" spans="2:23" ht="30" customHeight="1" x14ac:dyDescent="0.25">
      <c r="B1" s="54" t="str">
        <f>'3'!$B$1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23" ht="15.75" x14ac:dyDescent="0.25">
      <c r="B2" s="51" t="s">
        <v>183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2"/>
      <c r="T2" s="32"/>
      <c r="U2" s="32"/>
      <c r="V2" s="32"/>
      <c r="W2" s="32"/>
    </row>
    <row r="3" spans="2:23" x14ac:dyDescent="0.25">
      <c r="C3" s="46" t="s">
        <v>89</v>
      </c>
      <c r="D3" s="46"/>
      <c r="E3" s="46"/>
      <c r="F3" s="46"/>
      <c r="G3" s="46"/>
      <c r="H3" s="46"/>
      <c r="I3" s="46"/>
      <c r="J3" s="46"/>
      <c r="K3" s="46"/>
      <c r="L3" s="46"/>
    </row>
    <row r="4" spans="2:23" x14ac:dyDescent="0.25">
      <c r="B4" s="11" t="s">
        <v>25</v>
      </c>
    </row>
    <row r="5" spans="2:23" ht="15" customHeight="1" x14ac:dyDescent="0.25">
      <c r="B5" s="64" t="s">
        <v>6</v>
      </c>
      <c r="C5" s="63" t="s">
        <v>90</v>
      </c>
      <c r="D5" s="62" t="s">
        <v>91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2:23" ht="44.25" customHeight="1" x14ac:dyDescent="0.25">
      <c r="B6" s="64"/>
      <c r="C6" s="63"/>
      <c r="D6" s="58" t="s">
        <v>92</v>
      </c>
      <c r="E6" s="58"/>
      <c r="F6" s="58"/>
      <c r="G6" s="59" t="s">
        <v>93</v>
      </c>
      <c r="H6" s="59"/>
      <c r="I6" s="59"/>
      <c r="J6" s="59" t="s">
        <v>94</v>
      </c>
      <c r="K6" s="59"/>
      <c r="L6" s="59"/>
      <c r="M6" s="60" t="s">
        <v>95</v>
      </c>
      <c r="N6" s="60"/>
      <c r="O6" s="60"/>
      <c r="P6" s="58" t="s">
        <v>96</v>
      </c>
      <c r="Q6" s="58"/>
      <c r="R6" s="58"/>
    </row>
    <row r="7" spans="2:23" ht="45" x14ac:dyDescent="0.25">
      <c r="B7" s="64"/>
      <c r="C7" s="63"/>
      <c r="D7" s="14">
        <v>2021</v>
      </c>
      <c r="E7" s="14">
        <v>2022</v>
      </c>
      <c r="F7" s="21" t="str">
        <f>'3'!$F$9</f>
        <v>динамика изменения показателя %</v>
      </c>
      <c r="G7" s="14">
        <v>2021</v>
      </c>
      <c r="H7" s="14">
        <v>2022</v>
      </c>
      <c r="I7" s="21" t="str">
        <f>'3'!$F$9</f>
        <v>динамика изменения показателя %</v>
      </c>
      <c r="J7" s="14">
        <v>2021</v>
      </c>
      <c r="K7" s="14">
        <v>2022</v>
      </c>
      <c r="L7" s="21" t="str">
        <f>'3'!$F$9</f>
        <v>динамика изменения показателя %</v>
      </c>
      <c r="M7" s="14">
        <v>2021</v>
      </c>
      <c r="N7" s="14">
        <v>2022</v>
      </c>
      <c r="O7" s="21" t="str">
        <f>'3'!$F$9</f>
        <v>динамика изменения показателя %</v>
      </c>
      <c r="P7" s="14">
        <v>2021</v>
      </c>
      <c r="Q7" s="14">
        <v>2022</v>
      </c>
      <c r="R7" s="21" t="str">
        <f>'3'!$F$9</f>
        <v>динамика изменения показателя %</v>
      </c>
    </row>
    <row r="8" spans="2:23" x14ac:dyDescent="0.25"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</row>
    <row r="9" spans="2:23" ht="30" x14ac:dyDescent="0.25">
      <c r="B9" s="14">
        <v>1</v>
      </c>
      <c r="C9" s="18" t="s">
        <v>97</v>
      </c>
      <c r="D9" s="14">
        <f>SUM(D10:D15)</f>
        <v>133</v>
      </c>
      <c r="E9" s="14">
        <f>SUM(E10:E15)</f>
        <v>135</v>
      </c>
      <c r="F9" s="37">
        <f>E9/D9</f>
        <v>1.0150375939849625</v>
      </c>
      <c r="G9" s="14">
        <f>SUM(G10:G15)</f>
        <v>35</v>
      </c>
      <c r="H9" s="14">
        <f>SUM(H10:H15)</f>
        <v>38</v>
      </c>
      <c r="I9" s="37">
        <f>H9/G9</f>
        <v>1.0857142857142856</v>
      </c>
      <c r="J9" s="14">
        <v>61</v>
      </c>
      <c r="K9" s="14">
        <f>SUM(K10:K15)</f>
        <v>54</v>
      </c>
      <c r="L9" s="37">
        <f>K9/J9</f>
        <v>0.88524590163934425</v>
      </c>
      <c r="M9" s="14">
        <v>2</v>
      </c>
      <c r="N9" s="14">
        <f>SUM(N10:N15)</f>
        <v>0</v>
      </c>
      <c r="O9" s="37">
        <f>N9/M9</f>
        <v>0</v>
      </c>
      <c r="P9" s="14">
        <f>SUM(P10:P15)</f>
        <v>0</v>
      </c>
      <c r="Q9" s="14">
        <f t="shared" ref="Q9:Q14" si="0">SUM(Q10:Q15)</f>
        <v>0</v>
      </c>
      <c r="R9" s="14"/>
    </row>
    <row r="10" spans="2:23" ht="31.5" customHeight="1" x14ac:dyDescent="0.25">
      <c r="B10" s="22" t="s">
        <v>7</v>
      </c>
      <c r="C10" s="15" t="s">
        <v>98</v>
      </c>
      <c r="D10" s="14">
        <v>39</v>
      </c>
      <c r="E10" s="14">
        <v>37</v>
      </c>
      <c r="F10" s="37">
        <f t="shared" ref="F10:F12" si="1">E10/D10</f>
        <v>0.94871794871794868</v>
      </c>
      <c r="G10" s="14">
        <v>35</v>
      </c>
      <c r="H10" s="14">
        <v>38</v>
      </c>
      <c r="I10" s="37">
        <f>H10/G10</f>
        <v>1.0857142857142856</v>
      </c>
      <c r="J10" s="14">
        <v>61</v>
      </c>
      <c r="K10" s="14">
        <v>54</v>
      </c>
      <c r="L10" s="37">
        <f>K10/J10</f>
        <v>0.88524590163934425</v>
      </c>
      <c r="M10" s="14">
        <v>0</v>
      </c>
      <c r="N10" s="14">
        <v>0</v>
      </c>
      <c r="O10" s="14"/>
      <c r="P10" s="14">
        <f t="shared" ref="P10:P14" si="2">SUM(P11:P16)</f>
        <v>0</v>
      </c>
      <c r="Q10" s="14">
        <f t="shared" si="0"/>
        <v>0</v>
      </c>
      <c r="R10" s="14"/>
    </row>
    <row r="11" spans="2:23" ht="30.75" customHeight="1" x14ac:dyDescent="0.25">
      <c r="B11" s="22" t="s">
        <v>8</v>
      </c>
      <c r="C11" s="18" t="s">
        <v>99</v>
      </c>
      <c r="D11" s="14">
        <v>54</v>
      </c>
      <c r="E11" s="14">
        <v>56</v>
      </c>
      <c r="F11" s="37">
        <f>E11/D11</f>
        <v>1.037037037037037</v>
      </c>
      <c r="G11" s="14">
        <v>0</v>
      </c>
      <c r="H11" s="14">
        <v>0</v>
      </c>
      <c r="I11" s="14"/>
      <c r="J11" s="14">
        <v>0</v>
      </c>
      <c r="K11" s="14">
        <v>0</v>
      </c>
      <c r="L11" s="37"/>
      <c r="M11" s="14">
        <v>2</v>
      </c>
      <c r="N11" s="14">
        <v>0</v>
      </c>
      <c r="O11" s="37">
        <f>N11/M11</f>
        <v>0</v>
      </c>
      <c r="P11" s="14">
        <f t="shared" si="2"/>
        <v>0</v>
      </c>
      <c r="Q11" s="14">
        <f t="shared" si="0"/>
        <v>0</v>
      </c>
      <c r="R11" s="14"/>
    </row>
    <row r="12" spans="2:23" ht="30" x14ac:dyDescent="0.25">
      <c r="B12" s="22" t="s">
        <v>9</v>
      </c>
      <c r="C12" s="15" t="s">
        <v>102</v>
      </c>
      <c r="D12" s="14">
        <v>40</v>
      </c>
      <c r="E12" s="14">
        <v>42</v>
      </c>
      <c r="F12" s="37">
        <f t="shared" si="1"/>
        <v>1.05</v>
      </c>
      <c r="G12" s="14">
        <v>0</v>
      </c>
      <c r="H12" s="14">
        <v>0</v>
      </c>
      <c r="I12" s="14"/>
      <c r="J12" s="14">
        <v>0</v>
      </c>
      <c r="K12" s="14">
        <v>0</v>
      </c>
      <c r="L12" s="14"/>
      <c r="M12" s="14">
        <v>0</v>
      </c>
      <c r="N12" s="14">
        <v>0</v>
      </c>
      <c r="O12" s="14"/>
      <c r="P12" s="14">
        <f t="shared" si="2"/>
        <v>0</v>
      </c>
      <c r="Q12" s="14">
        <f t="shared" si="0"/>
        <v>0</v>
      </c>
      <c r="R12" s="14"/>
    </row>
    <row r="13" spans="2:23" x14ac:dyDescent="0.25">
      <c r="B13" s="22" t="s">
        <v>10</v>
      </c>
      <c r="C13" s="15" t="s">
        <v>103</v>
      </c>
      <c r="D13" s="14">
        <v>0</v>
      </c>
      <c r="E13" s="14">
        <v>0</v>
      </c>
      <c r="F13" s="37"/>
      <c r="G13" s="14">
        <v>0</v>
      </c>
      <c r="H13" s="14">
        <v>0</v>
      </c>
      <c r="I13" s="14"/>
      <c r="J13" s="14">
        <v>0</v>
      </c>
      <c r="K13" s="14">
        <v>0</v>
      </c>
      <c r="L13" s="14"/>
      <c r="M13" s="14">
        <v>0</v>
      </c>
      <c r="N13" s="14">
        <v>0</v>
      </c>
      <c r="O13" s="14"/>
      <c r="P13" s="14">
        <f t="shared" si="2"/>
        <v>0</v>
      </c>
      <c r="Q13" s="14">
        <f t="shared" si="0"/>
        <v>0</v>
      </c>
      <c r="R13" s="14"/>
    </row>
    <row r="14" spans="2:23" ht="30" x14ac:dyDescent="0.25">
      <c r="B14" s="22" t="s">
        <v>100</v>
      </c>
      <c r="C14" s="15" t="s">
        <v>104</v>
      </c>
      <c r="D14" s="14">
        <v>0</v>
      </c>
      <c r="E14" s="14">
        <v>0</v>
      </c>
      <c r="F14" s="37"/>
      <c r="G14" s="14">
        <v>0</v>
      </c>
      <c r="H14" s="14">
        <v>0</v>
      </c>
      <c r="I14" s="14"/>
      <c r="J14" s="14">
        <v>0</v>
      </c>
      <c r="K14" s="14">
        <v>0</v>
      </c>
      <c r="L14" s="14"/>
      <c r="M14" s="14">
        <v>0</v>
      </c>
      <c r="N14" s="14">
        <v>0</v>
      </c>
      <c r="O14" s="14"/>
      <c r="P14" s="14">
        <f t="shared" si="2"/>
        <v>0</v>
      </c>
      <c r="Q14" s="14">
        <f t="shared" si="0"/>
        <v>0</v>
      </c>
      <c r="R14" s="14"/>
    </row>
    <row r="15" spans="2:23" x14ac:dyDescent="0.25">
      <c r="B15" s="22" t="s">
        <v>101</v>
      </c>
      <c r="C15" s="15" t="s">
        <v>105</v>
      </c>
      <c r="D15" s="14">
        <v>0</v>
      </c>
      <c r="E15" s="14">
        <v>0</v>
      </c>
      <c r="F15" s="14"/>
      <c r="G15" s="14">
        <v>0</v>
      </c>
      <c r="H15" s="14">
        <v>0</v>
      </c>
      <c r="I15" s="14"/>
      <c r="J15" s="14">
        <v>0</v>
      </c>
      <c r="K15" s="14">
        <v>0</v>
      </c>
      <c r="L15" s="14"/>
      <c r="M15" s="14">
        <v>0</v>
      </c>
      <c r="N15" s="14">
        <v>0</v>
      </c>
      <c r="O15" s="14"/>
      <c r="P15" s="14">
        <v>0</v>
      </c>
      <c r="Q15" s="14">
        <v>0</v>
      </c>
      <c r="R15" s="14"/>
    </row>
    <row r="16" spans="2:23" x14ac:dyDescent="0.25">
      <c r="B16" s="14">
        <v>2</v>
      </c>
      <c r="C16" s="15" t="s">
        <v>106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45" x14ac:dyDescent="0.25">
      <c r="B17" s="22" t="s">
        <v>15</v>
      </c>
      <c r="C17" s="15" t="s">
        <v>109</v>
      </c>
      <c r="D17" s="14">
        <v>0</v>
      </c>
      <c r="E17" s="14">
        <f>SUM(E18:E24)</f>
        <v>0</v>
      </c>
      <c r="F17" s="14"/>
      <c r="G17" s="14">
        <v>0</v>
      </c>
      <c r="H17" s="14">
        <f>SUM(H18:H24)</f>
        <v>0</v>
      </c>
      <c r="I17" s="14"/>
      <c r="J17" s="14">
        <v>0</v>
      </c>
      <c r="K17" s="14">
        <f>SUM(K18:K24)</f>
        <v>0</v>
      </c>
      <c r="L17" s="14"/>
      <c r="M17" s="14">
        <v>0</v>
      </c>
      <c r="N17" s="14">
        <f>SUM(N18:N24)</f>
        <v>0</v>
      </c>
      <c r="O17" s="14"/>
      <c r="P17" s="14">
        <f>SUM(P18:P24)</f>
        <v>0</v>
      </c>
      <c r="Q17" s="14">
        <f>SUM(Q18:Q24)</f>
        <v>0</v>
      </c>
      <c r="R17" s="14"/>
    </row>
    <row r="18" spans="2:18" ht="30" x14ac:dyDescent="0.25">
      <c r="B18" s="22" t="s">
        <v>110</v>
      </c>
      <c r="C18" s="15" t="s">
        <v>111</v>
      </c>
      <c r="D18" s="14">
        <v>0</v>
      </c>
      <c r="E18" s="14">
        <v>0</v>
      </c>
      <c r="F18" s="14"/>
      <c r="G18" s="14">
        <v>0</v>
      </c>
      <c r="H18" s="14">
        <v>0</v>
      </c>
      <c r="I18" s="14"/>
      <c r="J18" s="14">
        <v>0</v>
      </c>
      <c r="K18" s="14">
        <v>0</v>
      </c>
      <c r="L18" s="14"/>
      <c r="M18" s="14">
        <v>0</v>
      </c>
      <c r="N18" s="14">
        <v>0</v>
      </c>
      <c r="O18" s="14"/>
      <c r="P18" s="14">
        <v>0</v>
      </c>
      <c r="Q18" s="14">
        <v>0</v>
      </c>
      <c r="R18" s="14"/>
    </row>
    <row r="19" spans="2:18" x14ac:dyDescent="0.25">
      <c r="B19" s="22" t="s">
        <v>112</v>
      </c>
      <c r="C19" s="15" t="s">
        <v>113</v>
      </c>
      <c r="D19" s="14">
        <v>0</v>
      </c>
      <c r="E19" s="14">
        <v>0</v>
      </c>
      <c r="F19" s="14"/>
      <c r="G19" s="14">
        <v>0</v>
      </c>
      <c r="H19" s="14">
        <v>0</v>
      </c>
      <c r="I19" s="14"/>
      <c r="J19" s="14">
        <v>0</v>
      </c>
      <c r="K19" s="14">
        <v>0</v>
      </c>
      <c r="L19" s="14"/>
      <c r="M19" s="14">
        <v>0</v>
      </c>
      <c r="N19" s="14">
        <v>0</v>
      </c>
      <c r="O19" s="14"/>
      <c r="P19" s="14">
        <v>0</v>
      </c>
      <c r="Q19" s="14">
        <v>0</v>
      </c>
      <c r="R19" s="14"/>
    </row>
    <row r="20" spans="2:18" ht="30.75" customHeight="1" x14ac:dyDescent="0.25">
      <c r="B20" s="22" t="s">
        <v>16</v>
      </c>
      <c r="C20" s="18" t="s">
        <v>99</v>
      </c>
      <c r="D20" s="14">
        <v>0</v>
      </c>
      <c r="E20" s="14">
        <v>0</v>
      </c>
      <c r="F20" s="14"/>
      <c r="G20" s="14">
        <v>0</v>
      </c>
      <c r="H20" s="14">
        <v>0</v>
      </c>
      <c r="I20" s="14"/>
      <c r="J20" s="14">
        <v>0</v>
      </c>
      <c r="K20" s="14">
        <v>0</v>
      </c>
      <c r="L20" s="14"/>
      <c r="M20" s="14">
        <v>0</v>
      </c>
      <c r="N20" s="14">
        <v>0</v>
      </c>
      <c r="O20" s="14"/>
      <c r="P20" s="14">
        <v>0</v>
      </c>
      <c r="Q20" s="14">
        <v>0</v>
      </c>
      <c r="R20" s="14"/>
    </row>
    <row r="21" spans="2:18" ht="30" x14ac:dyDescent="0.25">
      <c r="B21" s="22" t="s">
        <v>17</v>
      </c>
      <c r="C21" s="15" t="s">
        <v>102</v>
      </c>
      <c r="D21" s="14">
        <v>0</v>
      </c>
      <c r="E21" s="14">
        <v>0</v>
      </c>
      <c r="F21" s="14"/>
      <c r="G21" s="14">
        <v>0</v>
      </c>
      <c r="H21" s="14">
        <v>0</v>
      </c>
      <c r="I21" s="14"/>
      <c r="J21" s="14">
        <v>0</v>
      </c>
      <c r="K21" s="14">
        <v>0</v>
      </c>
      <c r="L21" s="14"/>
      <c r="M21" s="14">
        <v>0</v>
      </c>
      <c r="N21" s="14">
        <v>0</v>
      </c>
      <c r="O21" s="14"/>
      <c r="P21" s="14">
        <v>0</v>
      </c>
      <c r="Q21" s="14">
        <v>0</v>
      </c>
      <c r="R21" s="14"/>
    </row>
    <row r="22" spans="2:18" x14ac:dyDescent="0.25">
      <c r="B22" s="22" t="s">
        <v>18</v>
      </c>
      <c r="C22" s="15" t="s">
        <v>103</v>
      </c>
      <c r="D22" s="14">
        <v>0</v>
      </c>
      <c r="E22" s="14">
        <v>0</v>
      </c>
      <c r="F22" s="14"/>
      <c r="G22" s="14">
        <v>0</v>
      </c>
      <c r="H22" s="14">
        <v>0</v>
      </c>
      <c r="I22" s="14"/>
      <c r="J22" s="14">
        <v>0</v>
      </c>
      <c r="K22" s="14">
        <v>0</v>
      </c>
      <c r="L22" s="14"/>
      <c r="M22" s="14">
        <v>0</v>
      </c>
      <c r="N22" s="14">
        <v>0</v>
      </c>
      <c r="O22" s="14"/>
      <c r="P22" s="14">
        <v>0</v>
      </c>
      <c r="Q22" s="14">
        <v>0</v>
      </c>
      <c r="R22" s="14"/>
    </row>
    <row r="23" spans="2:18" ht="45" x14ac:dyDescent="0.25">
      <c r="B23" s="22" t="s">
        <v>107</v>
      </c>
      <c r="C23" s="15" t="s">
        <v>114</v>
      </c>
      <c r="D23" s="14">
        <v>0</v>
      </c>
      <c r="E23" s="14">
        <v>0</v>
      </c>
      <c r="F23" s="14"/>
      <c r="G23" s="14">
        <v>0</v>
      </c>
      <c r="H23" s="14">
        <v>0</v>
      </c>
      <c r="I23" s="14"/>
      <c r="J23" s="14">
        <v>0</v>
      </c>
      <c r="K23" s="14">
        <v>0</v>
      </c>
      <c r="L23" s="14"/>
      <c r="M23" s="14">
        <v>0</v>
      </c>
      <c r="N23" s="14">
        <v>0</v>
      </c>
      <c r="O23" s="14"/>
      <c r="P23" s="14">
        <v>0</v>
      </c>
      <c r="Q23" s="14">
        <v>0</v>
      </c>
      <c r="R23" s="14"/>
    </row>
    <row r="24" spans="2:18" x14ac:dyDescent="0.25">
      <c r="B24" s="22" t="s">
        <v>108</v>
      </c>
      <c r="C24" s="15" t="s">
        <v>105</v>
      </c>
      <c r="D24" s="14">
        <v>0</v>
      </c>
      <c r="E24" s="14">
        <v>0</v>
      </c>
      <c r="F24" s="14"/>
      <c r="G24" s="14">
        <v>0</v>
      </c>
      <c r="H24" s="14">
        <v>0</v>
      </c>
      <c r="I24" s="14"/>
      <c r="J24" s="14">
        <v>0</v>
      </c>
      <c r="K24" s="14">
        <v>0</v>
      </c>
      <c r="L24" s="14"/>
      <c r="M24" s="14">
        <v>0</v>
      </c>
      <c r="N24" s="14">
        <v>0</v>
      </c>
      <c r="O24" s="14"/>
      <c r="P24" s="14">
        <v>0</v>
      </c>
      <c r="Q24" s="14">
        <v>0</v>
      </c>
      <c r="R24" s="14"/>
    </row>
    <row r="25" spans="2:18" x14ac:dyDescent="0.25">
      <c r="B25" s="22" t="s">
        <v>19</v>
      </c>
      <c r="C25" s="15" t="s">
        <v>115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30" x14ac:dyDescent="0.25">
      <c r="B26" s="22" t="s">
        <v>20</v>
      </c>
      <c r="C26" s="15" t="s">
        <v>116</v>
      </c>
      <c r="D26" s="14">
        <v>47</v>
      </c>
      <c r="E26" s="14">
        <v>45</v>
      </c>
      <c r="F26" s="37">
        <f>E26/D26</f>
        <v>0.95744680851063835</v>
      </c>
      <c r="G26" s="14">
        <v>0</v>
      </c>
      <c r="H26" s="14">
        <v>0</v>
      </c>
      <c r="I26" s="14"/>
      <c r="J26" s="14">
        <v>8</v>
      </c>
      <c r="K26" s="14">
        <v>6</v>
      </c>
      <c r="L26" s="37">
        <f>K26/J26</f>
        <v>0.75</v>
      </c>
      <c r="M26" s="14">
        <v>2</v>
      </c>
      <c r="N26" s="14">
        <v>2</v>
      </c>
      <c r="O26" s="37">
        <f>N26/M26</f>
        <v>1</v>
      </c>
      <c r="P26" s="14">
        <f t="shared" ref="P26" si="3">SUM(P27:P32)</f>
        <v>0</v>
      </c>
      <c r="Q26" s="14">
        <f t="shared" ref="Q26" si="4">SUM(Q27:Q32)</f>
        <v>0</v>
      </c>
      <c r="R26" s="14"/>
    </row>
    <row r="27" spans="2:18" ht="45" x14ac:dyDescent="0.25">
      <c r="B27" s="22" t="s">
        <v>21</v>
      </c>
      <c r="C27" s="15" t="s">
        <v>117</v>
      </c>
      <c r="D27" s="14">
        <v>38</v>
      </c>
      <c r="E27" s="14">
        <v>5</v>
      </c>
      <c r="F27" s="37">
        <f>E27/D27</f>
        <v>0.13157894736842105</v>
      </c>
      <c r="G27" s="14">
        <v>0</v>
      </c>
      <c r="H27" s="14">
        <v>0</v>
      </c>
      <c r="I27" s="14"/>
      <c r="J27" s="14">
        <v>24</v>
      </c>
      <c r="K27" s="14">
        <v>25</v>
      </c>
      <c r="L27" s="37">
        <f>K27/J27</f>
        <v>1.0416666666666667</v>
      </c>
      <c r="M27" s="14">
        <v>0</v>
      </c>
      <c r="N27" s="14">
        <v>0</v>
      </c>
      <c r="O27" s="14"/>
      <c r="P27" s="14">
        <v>0</v>
      </c>
      <c r="Q27" s="14">
        <v>0</v>
      </c>
      <c r="R27" s="14"/>
    </row>
    <row r="28" spans="2:18" ht="30" x14ac:dyDescent="0.25">
      <c r="B28" s="22" t="s">
        <v>22</v>
      </c>
      <c r="C28" s="15" t="s">
        <v>118</v>
      </c>
      <c r="D28" s="14">
        <v>58</v>
      </c>
      <c r="E28" s="14">
        <v>55</v>
      </c>
      <c r="F28" s="37">
        <f>E28/D28</f>
        <v>0.94827586206896552</v>
      </c>
      <c r="G28" s="14">
        <v>0</v>
      </c>
      <c r="H28" s="14">
        <v>0</v>
      </c>
      <c r="I28" s="14"/>
      <c r="J28" s="14">
        <v>0</v>
      </c>
      <c r="K28" s="14">
        <v>0</v>
      </c>
      <c r="L28" s="14"/>
      <c r="M28" s="14">
        <v>0</v>
      </c>
      <c r="N28" s="14">
        <v>0</v>
      </c>
      <c r="O28" s="14"/>
      <c r="P28" s="14">
        <v>0</v>
      </c>
      <c r="Q28" s="14">
        <v>0</v>
      </c>
      <c r="R28" s="14"/>
    </row>
    <row r="29" spans="2:18" x14ac:dyDescent="0.25">
      <c r="B29" s="22" t="s">
        <v>23</v>
      </c>
      <c r="C29" s="15" t="s">
        <v>105</v>
      </c>
      <c r="D29" s="14">
        <v>0</v>
      </c>
      <c r="E29" s="14">
        <v>0</v>
      </c>
      <c r="F29" s="14"/>
      <c r="G29" s="14">
        <v>0</v>
      </c>
      <c r="H29" s="14">
        <v>0</v>
      </c>
      <c r="I29" s="14"/>
      <c r="J29" s="14">
        <v>0</v>
      </c>
      <c r="K29" s="14">
        <v>0</v>
      </c>
      <c r="L29" s="14"/>
      <c r="M29" s="14">
        <v>0</v>
      </c>
      <c r="N29" s="14">
        <v>0</v>
      </c>
      <c r="O29" s="14"/>
      <c r="P29" s="14">
        <v>0</v>
      </c>
      <c r="Q29" s="14">
        <v>0</v>
      </c>
      <c r="R29" s="14"/>
    </row>
    <row r="30" spans="2:18" x14ac:dyDescent="0.25">
      <c r="B30" s="5"/>
      <c r="C30" s="1"/>
    </row>
    <row r="31" spans="2:18" ht="20.25" customHeight="1" x14ac:dyDescent="0.25">
      <c r="B31" s="5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2:18" x14ac:dyDescent="0.25">
      <c r="B32" s="5"/>
      <c r="C32" s="1"/>
    </row>
    <row r="33" spans="2:3" x14ac:dyDescent="0.25">
      <c r="B33" s="5"/>
      <c r="C33" s="1"/>
    </row>
    <row r="34" spans="2:3" x14ac:dyDescent="0.25">
      <c r="B34" s="5"/>
      <c r="C34" s="1"/>
    </row>
    <row r="35" spans="2:3" x14ac:dyDescent="0.25">
      <c r="B35" s="5"/>
      <c r="C35" s="1"/>
    </row>
    <row r="36" spans="2:3" x14ac:dyDescent="0.25">
      <c r="B36" s="3"/>
    </row>
    <row r="37" spans="2:3" x14ac:dyDescent="0.25">
      <c r="B37" s="3"/>
    </row>
    <row r="38" spans="2:3" x14ac:dyDescent="0.25">
      <c r="B38" s="3"/>
    </row>
    <row r="39" spans="2:3" x14ac:dyDescent="0.25">
      <c r="B39" s="3"/>
    </row>
    <row r="40" spans="2:3" x14ac:dyDescent="0.25">
      <c r="B40" s="3"/>
    </row>
  </sheetData>
  <mergeCells count="12">
    <mergeCell ref="C31:Q31"/>
    <mergeCell ref="C5:C7"/>
    <mergeCell ref="B1:M1"/>
    <mergeCell ref="C3:L3"/>
    <mergeCell ref="D5:R5"/>
    <mergeCell ref="D6:F6"/>
    <mergeCell ref="G6:I6"/>
    <mergeCell ref="J6:L6"/>
    <mergeCell ref="M6:O6"/>
    <mergeCell ref="P6:R6"/>
    <mergeCell ref="B5:B7"/>
    <mergeCell ref="B2:R2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B1:W14"/>
  <sheetViews>
    <sheetView workbookViewId="0">
      <selection activeCell="I19" sqref="I19"/>
    </sheetView>
  </sheetViews>
  <sheetFormatPr defaultRowHeight="15" x14ac:dyDescent="0.25"/>
  <cols>
    <col min="1" max="1" width="2.7109375" customWidth="1"/>
    <col min="2" max="2" width="3.42578125" customWidth="1"/>
    <col min="3" max="3" width="16.42578125" customWidth="1"/>
    <col min="4" max="4" width="11.7109375" customWidth="1"/>
    <col min="5" max="5" width="16.28515625" customWidth="1"/>
    <col min="6" max="6" width="10.140625" customWidth="1"/>
    <col min="7" max="7" width="14.140625" customWidth="1"/>
    <col min="8" max="8" width="10.28515625" customWidth="1"/>
    <col min="9" max="9" width="14.7109375" customWidth="1"/>
    <col min="10" max="10" width="14.140625" customWidth="1"/>
    <col min="11" max="11" width="13" customWidth="1"/>
    <col min="12" max="12" width="14.85546875" customWidth="1"/>
  </cols>
  <sheetData>
    <row r="1" spans="2:23" ht="30" customHeight="1" x14ac:dyDescent="0.25">
      <c r="B1" s="52" t="str">
        <f>'3'!$B$1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</row>
    <row r="2" spans="2:23" ht="15.75" x14ac:dyDescent="0.25">
      <c r="B2" s="51" t="s">
        <v>195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23" x14ac:dyDescent="0.25">
      <c r="C3" s="44" t="s">
        <v>119</v>
      </c>
      <c r="D3" s="44"/>
      <c r="E3" s="44"/>
      <c r="F3" s="44"/>
      <c r="G3" s="44"/>
      <c r="H3" s="44"/>
      <c r="I3" s="44"/>
      <c r="J3" s="44"/>
      <c r="K3" s="44"/>
      <c r="L3" s="44"/>
    </row>
    <row r="5" spans="2:23" ht="90" customHeight="1" x14ac:dyDescent="0.25">
      <c r="B5" s="25" t="s">
        <v>6</v>
      </c>
      <c r="C5" s="26" t="s">
        <v>120</v>
      </c>
      <c r="D5" s="26" t="s">
        <v>121</v>
      </c>
      <c r="E5" s="26" t="s">
        <v>122</v>
      </c>
      <c r="F5" s="26" t="s">
        <v>123</v>
      </c>
      <c r="G5" s="26" t="s">
        <v>124</v>
      </c>
      <c r="H5" s="26" t="s">
        <v>125</v>
      </c>
      <c r="I5" s="26" t="s">
        <v>126</v>
      </c>
      <c r="J5" s="26" t="s">
        <v>127</v>
      </c>
      <c r="K5" s="27" t="s">
        <v>128</v>
      </c>
      <c r="L5" s="27" t="s">
        <v>129</v>
      </c>
    </row>
    <row r="6" spans="2:23" x14ac:dyDescent="0.25"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</row>
    <row r="7" spans="2:23" ht="75" customHeight="1" x14ac:dyDescent="0.25">
      <c r="B7" s="13">
        <v>1</v>
      </c>
      <c r="C7" s="13" t="s">
        <v>187</v>
      </c>
      <c r="D7" s="13" t="s">
        <v>175</v>
      </c>
      <c r="E7" s="26" t="s">
        <v>189</v>
      </c>
      <c r="F7" s="13" t="s">
        <v>190</v>
      </c>
      <c r="G7" s="13" t="s">
        <v>130</v>
      </c>
      <c r="H7" s="13" t="s">
        <v>131</v>
      </c>
      <c r="I7" s="13">
        <v>254</v>
      </c>
      <c r="J7" s="13">
        <v>15</v>
      </c>
      <c r="K7" s="13">
        <v>0</v>
      </c>
      <c r="L7" s="13">
        <v>0</v>
      </c>
    </row>
    <row r="11" spans="2:23" x14ac:dyDescent="0.25">
      <c r="H11" t="s">
        <v>30</v>
      </c>
    </row>
    <row r="14" spans="2:23" x14ac:dyDescent="0.25">
      <c r="H14" s="8"/>
    </row>
  </sheetData>
  <mergeCells count="3">
    <mergeCell ref="C3:L3"/>
    <mergeCell ref="B1:L1"/>
    <mergeCell ref="B2:L2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I17"/>
  <sheetViews>
    <sheetView workbookViewId="0">
      <selection activeCell="E10" sqref="E10"/>
    </sheetView>
  </sheetViews>
  <sheetFormatPr defaultRowHeight="15" x14ac:dyDescent="0.25"/>
  <cols>
    <col min="1" max="1" width="4.42578125" customWidth="1"/>
    <col min="2" max="2" width="4" customWidth="1"/>
    <col min="3" max="3" width="54.85546875" customWidth="1"/>
    <col min="4" max="4" width="14.140625" customWidth="1"/>
  </cols>
  <sheetData>
    <row r="1" spans="1:9" ht="30" customHeight="1" x14ac:dyDescent="0.25">
      <c r="B1" s="45" t="s">
        <v>132</v>
      </c>
      <c r="C1" s="45"/>
      <c r="D1" s="45"/>
      <c r="E1" s="45"/>
      <c r="F1" s="45"/>
      <c r="G1" s="45"/>
      <c r="H1" s="45"/>
      <c r="I1" s="45"/>
    </row>
    <row r="2" spans="1:9" x14ac:dyDescent="0.25">
      <c r="A2" s="44" t="s">
        <v>195</v>
      </c>
      <c r="B2" s="44"/>
      <c r="C2" s="44"/>
      <c r="D2" s="44"/>
      <c r="E2" s="44"/>
      <c r="F2" s="44"/>
      <c r="G2" s="44"/>
      <c r="H2" s="44"/>
      <c r="I2" s="44"/>
    </row>
    <row r="3" spans="1:9" x14ac:dyDescent="0.25">
      <c r="C3" t="s">
        <v>135</v>
      </c>
    </row>
    <row r="5" spans="1:9" ht="30" customHeight="1" x14ac:dyDescent="0.25">
      <c r="B5" s="14" t="s">
        <v>6</v>
      </c>
      <c r="C5" s="14" t="s">
        <v>133</v>
      </c>
      <c r="D5" s="72" t="s">
        <v>134</v>
      </c>
      <c r="E5" s="73"/>
    </row>
    <row r="6" spans="1:9" ht="59.25" customHeight="1" x14ac:dyDescent="0.25">
      <c r="B6" s="22">
        <v>1</v>
      </c>
      <c r="C6" s="15" t="s">
        <v>136</v>
      </c>
      <c r="D6" s="13" t="s">
        <v>192</v>
      </c>
      <c r="E6" s="27" t="s">
        <v>176</v>
      </c>
    </row>
    <row r="7" spans="1:9" ht="30" x14ac:dyDescent="0.25">
      <c r="B7" s="22" t="s">
        <v>11</v>
      </c>
      <c r="C7" s="15" t="s">
        <v>137</v>
      </c>
      <c r="D7" s="14" t="s">
        <v>138</v>
      </c>
      <c r="E7" s="14">
        <v>700</v>
      </c>
    </row>
    <row r="8" spans="1:9" ht="30" x14ac:dyDescent="0.25">
      <c r="B8" s="22" t="s">
        <v>15</v>
      </c>
      <c r="C8" s="15" t="s">
        <v>139</v>
      </c>
      <c r="D8" s="14" t="s">
        <v>138</v>
      </c>
      <c r="E8" s="14">
        <v>700</v>
      </c>
    </row>
    <row r="9" spans="1:9" ht="45" x14ac:dyDescent="0.25">
      <c r="B9" s="22" t="s">
        <v>16</v>
      </c>
      <c r="C9" s="15" t="s">
        <v>140</v>
      </c>
      <c r="D9" s="14" t="s">
        <v>138</v>
      </c>
      <c r="E9" s="14">
        <v>0</v>
      </c>
    </row>
    <row r="10" spans="1:9" ht="45" x14ac:dyDescent="0.25">
      <c r="B10" s="22" t="s">
        <v>19</v>
      </c>
      <c r="C10" s="15" t="s">
        <v>141</v>
      </c>
      <c r="D10" s="14" t="s">
        <v>144</v>
      </c>
      <c r="E10" s="14">
        <v>0</v>
      </c>
    </row>
    <row r="11" spans="1:9" ht="45" x14ac:dyDescent="0.25">
      <c r="B11" s="22" t="s">
        <v>142</v>
      </c>
      <c r="C11" s="15" t="s">
        <v>143</v>
      </c>
      <c r="D11" s="14" t="s">
        <v>144</v>
      </c>
      <c r="E11" s="14">
        <v>0</v>
      </c>
    </row>
    <row r="12" spans="1:9" x14ac:dyDescent="0.25">
      <c r="B12" s="5"/>
      <c r="C12" s="1"/>
    </row>
    <row r="13" spans="1:9" ht="30" customHeight="1" x14ac:dyDescent="0.25">
      <c r="B13" s="5"/>
      <c r="C13" s="66" t="s">
        <v>191</v>
      </c>
      <c r="D13" s="66"/>
      <c r="E13" s="66"/>
      <c r="F13" s="66"/>
      <c r="G13" s="66"/>
      <c r="H13" s="66"/>
      <c r="I13" s="66"/>
    </row>
    <row r="14" spans="1:9" ht="15" customHeight="1" x14ac:dyDescent="0.25">
      <c r="B14" s="5"/>
      <c r="C14" s="71" t="s">
        <v>177</v>
      </c>
      <c r="D14" s="71"/>
      <c r="E14" s="71"/>
      <c r="F14" s="71"/>
      <c r="G14" s="71"/>
      <c r="H14" s="71"/>
      <c r="I14" s="71"/>
    </row>
    <row r="15" spans="1:9" ht="28.5" customHeight="1" x14ac:dyDescent="0.25">
      <c r="B15" s="5"/>
      <c r="C15" s="71" t="s">
        <v>178</v>
      </c>
      <c r="D15" s="71"/>
      <c r="E15" s="71"/>
      <c r="F15" s="71"/>
      <c r="G15" s="71"/>
      <c r="H15" s="71"/>
      <c r="I15" s="71"/>
    </row>
    <row r="16" spans="1:9" x14ac:dyDescent="0.25">
      <c r="B16" s="5"/>
      <c r="C16" s="71" t="s">
        <v>179</v>
      </c>
      <c r="D16" s="71"/>
      <c r="E16" s="71"/>
      <c r="F16" s="71"/>
      <c r="G16" s="71"/>
      <c r="H16" s="71"/>
      <c r="I16" s="71"/>
    </row>
    <row r="17" spans="2:9" x14ac:dyDescent="0.25">
      <c r="B17" s="5"/>
      <c r="C17" s="57" t="s">
        <v>180</v>
      </c>
      <c r="D17" s="57"/>
      <c r="E17" s="57"/>
      <c r="F17" s="57"/>
      <c r="G17" s="57"/>
      <c r="H17" s="57"/>
      <c r="I17" s="57"/>
    </row>
  </sheetData>
  <mergeCells count="8">
    <mergeCell ref="C15:I15"/>
    <mergeCell ref="C16:I16"/>
    <mergeCell ref="C17:I17"/>
    <mergeCell ref="B1:I1"/>
    <mergeCell ref="D5:E5"/>
    <mergeCell ref="C13:I13"/>
    <mergeCell ref="C14:I14"/>
    <mergeCell ref="A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AF16"/>
  <sheetViews>
    <sheetView workbookViewId="0">
      <selection activeCell="K18" sqref="K18"/>
    </sheetView>
  </sheetViews>
  <sheetFormatPr defaultRowHeight="15" x14ac:dyDescent="0.25"/>
  <cols>
    <col min="1" max="1" width="4.28515625" customWidth="1"/>
    <col min="2" max="2" width="3.7109375" customWidth="1"/>
    <col min="3" max="3" width="12.42578125" customWidth="1"/>
    <col min="4" max="4" width="11.7109375" customWidth="1"/>
    <col min="5" max="6" width="8.28515625" customWidth="1"/>
    <col min="7" max="7" width="8.7109375" customWidth="1"/>
    <col min="8" max="8" width="9.85546875" customWidth="1"/>
    <col min="9" max="9" width="9.7109375" customWidth="1"/>
    <col min="11" max="11" width="9.7109375" customWidth="1"/>
    <col min="15" max="15" width="9.85546875" customWidth="1"/>
    <col min="16" max="16" width="7.7109375" customWidth="1"/>
    <col min="17" max="17" width="10" customWidth="1"/>
    <col min="22" max="22" width="10.140625" customWidth="1"/>
    <col min="23" max="23" width="7.7109375" customWidth="1"/>
    <col min="24" max="24" width="10" customWidth="1"/>
    <col min="25" max="25" width="12.140625" customWidth="1"/>
    <col min="27" max="27" width="7.7109375" customWidth="1"/>
    <col min="30" max="30" width="10.140625" customWidth="1"/>
  </cols>
  <sheetData>
    <row r="1" spans="1:32" ht="30" customHeight="1" x14ac:dyDescent="0.25">
      <c r="B1" s="54" t="str">
        <f>'4.3'!$B$1</f>
        <v>Приказ Минэнерго России от 15.04.2014 № 186 (ред. От06.04.2015) "О Единых стандартах качества обслуживания сетевыми организациями потребителей услуг сетевых организаций"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32" x14ac:dyDescent="0.25">
      <c r="A2" s="44" t="s">
        <v>195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32" x14ac:dyDescent="0.25">
      <c r="C3" s="46" t="s">
        <v>145</v>
      </c>
      <c r="D3" s="46"/>
      <c r="E3" s="46"/>
      <c r="F3" s="46"/>
      <c r="G3" s="46"/>
      <c r="H3" s="46"/>
      <c r="I3" s="46"/>
      <c r="J3" s="46"/>
      <c r="K3" s="46"/>
      <c r="L3" s="46"/>
    </row>
    <row r="5" spans="1:32" ht="40.5" customHeight="1" x14ac:dyDescent="0.25">
      <c r="B5" s="28" t="s">
        <v>6</v>
      </c>
      <c r="C5" s="59" t="s">
        <v>146</v>
      </c>
      <c r="D5" s="59" t="s">
        <v>147</v>
      </c>
      <c r="E5" s="59" t="s">
        <v>148</v>
      </c>
      <c r="F5" s="58" t="s">
        <v>149</v>
      </c>
      <c r="G5" s="58"/>
      <c r="H5" s="58"/>
      <c r="I5" s="58"/>
      <c r="J5" s="58"/>
      <c r="K5" s="58" t="s">
        <v>154</v>
      </c>
      <c r="L5" s="58"/>
      <c r="M5" s="58"/>
      <c r="N5" s="58"/>
      <c r="O5" s="58"/>
      <c r="P5" s="58"/>
      <c r="Q5" s="58" t="s">
        <v>160</v>
      </c>
      <c r="R5" s="58"/>
      <c r="S5" s="58"/>
      <c r="T5" s="58"/>
      <c r="U5" s="58"/>
      <c r="V5" s="58"/>
      <c r="W5" s="58"/>
      <c r="X5" s="59" t="s">
        <v>163</v>
      </c>
      <c r="Y5" s="59"/>
      <c r="Z5" s="59"/>
      <c r="AA5" s="59"/>
      <c r="AB5" s="59" t="s">
        <v>167</v>
      </c>
      <c r="AC5" s="59"/>
      <c r="AD5" s="59"/>
      <c r="AE5" s="60" t="s">
        <v>171</v>
      </c>
      <c r="AF5" s="60"/>
    </row>
    <row r="6" spans="1:32" ht="135" customHeight="1" x14ac:dyDescent="0.25">
      <c r="B6" s="12"/>
      <c r="C6" s="59"/>
      <c r="D6" s="59"/>
      <c r="E6" s="59"/>
      <c r="F6" s="26" t="s">
        <v>150</v>
      </c>
      <c r="G6" s="26" t="s">
        <v>151</v>
      </c>
      <c r="H6" s="26" t="s">
        <v>152</v>
      </c>
      <c r="I6" s="26" t="s">
        <v>153</v>
      </c>
      <c r="J6" s="18" t="s">
        <v>96</v>
      </c>
      <c r="K6" s="26" t="s">
        <v>155</v>
      </c>
      <c r="L6" s="26" t="s">
        <v>156</v>
      </c>
      <c r="M6" s="26" t="s">
        <v>157</v>
      </c>
      <c r="N6" s="26" t="s">
        <v>158</v>
      </c>
      <c r="O6" s="26" t="s">
        <v>159</v>
      </c>
      <c r="P6" s="26" t="s">
        <v>96</v>
      </c>
      <c r="Q6" s="26" t="s">
        <v>161</v>
      </c>
      <c r="R6" s="26" t="s">
        <v>162</v>
      </c>
      <c r="S6" s="26" t="s">
        <v>156</v>
      </c>
      <c r="T6" s="26" t="s">
        <v>157</v>
      </c>
      <c r="U6" s="26" t="s">
        <v>158</v>
      </c>
      <c r="V6" s="26" t="s">
        <v>159</v>
      </c>
      <c r="W6" s="18" t="s">
        <v>96</v>
      </c>
      <c r="X6" s="26" t="s">
        <v>164</v>
      </c>
      <c r="Y6" s="26" t="s">
        <v>165</v>
      </c>
      <c r="Z6" s="26" t="s">
        <v>166</v>
      </c>
      <c r="AA6" s="18" t="s">
        <v>96</v>
      </c>
      <c r="AB6" s="26" t="s">
        <v>168</v>
      </c>
      <c r="AC6" s="26" t="s">
        <v>169</v>
      </c>
      <c r="AD6" s="26" t="s">
        <v>170</v>
      </c>
      <c r="AE6" s="26" t="s">
        <v>172</v>
      </c>
      <c r="AF6" s="26" t="s">
        <v>173</v>
      </c>
    </row>
    <row r="7" spans="1:32" s="19" customFormat="1" x14ac:dyDescent="0.25"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16">
        <v>16</v>
      </c>
      <c r="R7" s="16">
        <v>17</v>
      </c>
      <c r="S7" s="16">
        <v>18</v>
      </c>
      <c r="T7" s="16">
        <v>19</v>
      </c>
      <c r="U7" s="16">
        <v>20</v>
      </c>
      <c r="V7" s="16">
        <v>21</v>
      </c>
      <c r="W7" s="16">
        <v>22</v>
      </c>
      <c r="X7" s="16">
        <v>23</v>
      </c>
      <c r="Y7" s="16">
        <v>24</v>
      </c>
      <c r="Z7" s="16">
        <v>25</v>
      </c>
      <c r="AA7" s="16">
        <v>26</v>
      </c>
      <c r="AB7" s="16">
        <v>27</v>
      </c>
      <c r="AC7" s="16">
        <v>28</v>
      </c>
      <c r="AD7" s="16">
        <v>29</v>
      </c>
      <c r="AE7" s="16">
        <v>30</v>
      </c>
      <c r="AF7" s="16">
        <v>31</v>
      </c>
    </row>
    <row r="8" spans="1:32" x14ac:dyDescent="0.25">
      <c r="B8" s="16">
        <v>1</v>
      </c>
      <c r="C8" s="12"/>
      <c r="D8" s="29"/>
      <c r="E8" s="16" t="s">
        <v>85</v>
      </c>
      <c r="F8" s="14">
        <f>'2.2'!$D$10</f>
        <v>0</v>
      </c>
      <c r="G8" s="16" t="s">
        <v>85</v>
      </c>
      <c r="H8" s="16" t="s">
        <v>85</v>
      </c>
      <c r="I8" s="14" t="s">
        <v>174</v>
      </c>
      <c r="J8" s="16" t="s">
        <v>85</v>
      </c>
      <c r="K8" s="16" t="s">
        <v>174</v>
      </c>
      <c r="L8" s="16" t="str">
        <f t="shared" ref="L8" si="0">J8</f>
        <v>—</v>
      </c>
      <c r="M8" s="16" t="str">
        <f t="shared" ref="M8" si="1">J8</f>
        <v>—</v>
      </c>
      <c r="N8" s="16" t="str">
        <f t="shared" ref="N8" si="2">J8</f>
        <v>—</v>
      </c>
      <c r="O8" s="16" t="str">
        <f t="shared" ref="O8" si="3">J8</f>
        <v>—</v>
      </c>
      <c r="P8" s="16" t="str">
        <f t="shared" ref="P8" si="4">J8</f>
        <v>—</v>
      </c>
      <c r="Q8" s="16" t="str">
        <f t="shared" ref="Q8:U8" si="5">L8</f>
        <v>—</v>
      </c>
      <c r="R8" s="16" t="str">
        <f t="shared" si="5"/>
        <v>—</v>
      </c>
      <c r="S8" s="16" t="str">
        <f t="shared" si="5"/>
        <v>—</v>
      </c>
      <c r="T8" s="16" t="str">
        <f t="shared" si="5"/>
        <v>—</v>
      </c>
      <c r="U8" s="16" t="str">
        <f t="shared" si="5"/>
        <v>—</v>
      </c>
      <c r="V8" s="16" t="str">
        <f t="shared" ref="V8:W8" si="6">T8</f>
        <v>—</v>
      </c>
      <c r="W8" s="16" t="str">
        <f t="shared" si="6"/>
        <v>—</v>
      </c>
      <c r="X8" s="16" t="str">
        <f t="shared" ref="X8" si="7">W8</f>
        <v>—</v>
      </c>
      <c r="Y8" s="16" t="str">
        <f t="shared" ref="Y8:AA8" si="8">V8</f>
        <v>—</v>
      </c>
      <c r="Z8" s="16" t="str">
        <f t="shared" si="8"/>
        <v>—</v>
      </c>
      <c r="AA8" s="16" t="str">
        <f t="shared" si="8"/>
        <v>—</v>
      </c>
      <c r="AB8" s="16" t="str">
        <f t="shared" ref="AB8" si="9">K8</f>
        <v>Х</v>
      </c>
      <c r="AC8" s="16" t="str">
        <f t="shared" ref="AC8:AD8" si="10">X8</f>
        <v>—</v>
      </c>
      <c r="AD8" s="16" t="str">
        <f t="shared" si="10"/>
        <v>—</v>
      </c>
      <c r="AE8" s="16" t="str">
        <f t="shared" ref="AE8" si="11">AB8</f>
        <v>Х</v>
      </c>
      <c r="AF8" s="16" t="str">
        <f t="shared" ref="AF8" si="12">AD8</f>
        <v>—</v>
      </c>
    </row>
    <row r="16" spans="1:32" x14ac:dyDescent="0.25">
      <c r="Z16" t="s">
        <v>30</v>
      </c>
    </row>
  </sheetData>
  <mergeCells count="12">
    <mergeCell ref="Q5:W5"/>
    <mergeCell ref="X5:AA5"/>
    <mergeCell ref="AB5:AD5"/>
    <mergeCell ref="AE5:AF5"/>
    <mergeCell ref="B1:M1"/>
    <mergeCell ref="C3:L3"/>
    <mergeCell ref="F5:J5"/>
    <mergeCell ref="C5:C6"/>
    <mergeCell ref="D5:D6"/>
    <mergeCell ref="E5:E6"/>
    <mergeCell ref="K5:P5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</vt:lpstr>
      <vt:lpstr>2.1</vt:lpstr>
      <vt:lpstr>2.2</vt:lpstr>
      <vt:lpstr>3</vt:lpstr>
      <vt:lpstr>4</vt:lpstr>
      <vt:lpstr>4.2</vt:lpstr>
      <vt:lpstr>4.3</vt:lpstr>
      <vt:lpstr>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2023-01-11T05:23:17Z</dcterms:modified>
</cp:coreProperties>
</file>