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генство\ПОКАЗАТЕЛИ НАДЕЖНОСТИ и КАЧЕСТВА\2021\"/>
    </mc:Choice>
  </mc:AlternateContent>
  <xr:revisionPtr revIDLastSave="0" documentId="13_ncr:1_{2797E34A-E639-4F58-A5FF-BE1294400F02}" xr6:coauthVersionLast="46" xr6:coauthVersionMax="46" xr10:uidLastSave="{00000000-0000-0000-0000-000000000000}"/>
  <bookViews>
    <workbookView xWindow="-120" yWindow="-120" windowWidth="29040" windowHeight="15990" tabRatio="668" activeTab="8" xr2:uid="{00000000-000D-0000-FFFF-FFFF00000000}"/>
  </bookViews>
  <sheets>
    <sheet name="1.1 2020 г" sheetId="32" r:id="rId1"/>
    <sheet name="1.2 2020 г" sheetId="6" r:id="rId2"/>
    <sheet name="1.3 2020 г." sheetId="59" r:id="rId3"/>
    <sheet name="1.9" sheetId="19" r:id="rId4"/>
    <sheet name="8.1 2020 г." sheetId="38" r:id="rId5"/>
    <sheet name="8.3 2020 г." sheetId="44" r:id="rId6"/>
    <sheet name="3.1 2020 г." sheetId="49" r:id="rId7"/>
    <sheet name="3.2 2020 г." sheetId="50" r:id="rId8"/>
    <sheet name="2.1 2020" sheetId="60" r:id="rId9"/>
    <sheet name="2.2 2020" sheetId="61" r:id="rId10"/>
    <sheet name="2.3 2020" sheetId="62" r:id="rId11"/>
  </sheets>
  <externalReferences>
    <externalReference r:id="rId12"/>
  </externalReferences>
  <definedNames>
    <definedName name="_ftn1" localSheetId="4">'8.1 2020 г.'!$A$15</definedName>
    <definedName name="_ftnref1" localSheetId="4">'8.1 2020 г.'!$A$2</definedName>
    <definedName name="_Toc472327096" localSheetId="4">'8.1 2020 г.'!$A$2</definedName>
    <definedName name="sub_11000" localSheetId="0">'1.1 2020 г'!$A$1</definedName>
    <definedName name="_xlnm.Print_Titles" localSheetId="9">'2.2 2020'!$5:$7</definedName>
    <definedName name="_xlnm.Print_Area" localSheetId="0">'1.1 2020 г'!$A$1:$D$10</definedName>
    <definedName name="_xlnm.Print_Area" localSheetId="1">'1.2 2020 г'!$A$1:$C$12</definedName>
    <definedName name="_xlnm.Print_Area" localSheetId="8">'2.1 2020'!$A$1:$F$30</definedName>
    <definedName name="_xlnm.Print_Area" localSheetId="9">'2.2 2020'!$A$1:$F$24</definedName>
    <definedName name="_xlnm.Print_Area" localSheetId="10">'2.3 2020'!$A$1:$G$34</definedName>
    <definedName name="_xlnm.Print_Area" localSheetId="6">'3.1 2020 г.'!$A$1:$D$8</definedName>
    <definedName name="_xlnm.Print_Area" localSheetId="7">'3.2 2020 г.'!$A$1:$H$8</definedName>
    <definedName name="_xlnm.Print_Area" localSheetId="4">'8.1 2020 г.'!$A$1:$AA$21</definedName>
    <definedName name="_xlnm.Print_Area" localSheetId="5">'8.3 2020 г.'!$A$1:$C$20</definedName>
  </definedNames>
  <calcPr calcId="191029"/>
</workbook>
</file>

<file path=xl/calcChain.xml><?xml version="1.0" encoding="utf-8"?>
<calcChain xmlns="http://schemas.openxmlformats.org/spreadsheetml/2006/main">
  <c r="C9" i="60" l="1"/>
  <c r="F6" i="60"/>
  <c r="C27" i="62" l="1"/>
  <c r="C23" i="62"/>
  <c r="C21" i="62"/>
  <c r="C20" i="62"/>
  <c r="C19" i="62"/>
  <c r="G15" i="62"/>
  <c r="G8" i="62"/>
  <c r="B22" i="61"/>
  <c r="F21" i="61"/>
  <c r="B20" i="61"/>
  <c r="B19" i="61"/>
  <c r="F17" i="61"/>
  <c r="F15" i="61"/>
  <c r="B14" i="61"/>
  <c r="F24" i="60"/>
  <c r="F22" i="60"/>
  <c r="B21" i="60"/>
  <c r="B17" i="60"/>
  <c r="F15" i="60"/>
  <c r="B13" i="60"/>
  <c r="B11" i="60"/>
  <c r="G28" i="62" l="1"/>
  <c r="F23" i="61"/>
  <c r="B9" i="60"/>
  <c r="F28" i="60"/>
  <c r="D8" i="50"/>
  <c r="C8" i="50"/>
  <c r="B8" i="50"/>
  <c r="E6" i="50"/>
  <c r="E8" i="50" s="1"/>
  <c r="D8" i="49"/>
  <c r="C8" i="49"/>
  <c r="B8" i="49"/>
  <c r="E6" i="49"/>
  <c r="E8" i="49" s="1"/>
  <c r="F6" i="50" l="1"/>
  <c r="F6" i="49"/>
  <c r="F8" i="50" l="1"/>
  <c r="G6" i="50"/>
  <c r="F8" i="49"/>
  <c r="G6" i="49"/>
  <c r="G8" i="50" l="1"/>
  <c r="H6" i="50"/>
  <c r="H8" i="50" s="1"/>
  <c r="G8" i="49"/>
  <c r="H6" i="49"/>
  <c r="H8" i="49" s="1"/>
  <c r="BE9" i="19" l="1"/>
  <c r="W15" i="38" l="1"/>
  <c r="V15" i="38"/>
  <c r="U15" i="38"/>
  <c r="T15" i="38"/>
  <c r="S15" i="38"/>
  <c r="R15" i="38"/>
  <c r="Q15" i="38"/>
  <c r="P15" i="38"/>
  <c r="O15" i="38"/>
  <c r="N15" i="38"/>
  <c r="M15" i="38"/>
  <c r="L15" i="38"/>
  <c r="K15" i="38"/>
  <c r="I15" i="38"/>
  <c r="W14" i="38"/>
  <c r="V14" i="38"/>
  <c r="U14" i="38"/>
  <c r="T14" i="38"/>
  <c r="S14" i="38"/>
  <c r="R14" i="38"/>
  <c r="Q14" i="38"/>
  <c r="P14" i="38"/>
  <c r="O14" i="38"/>
  <c r="N14" i="38"/>
  <c r="M14" i="38"/>
  <c r="L14" i="38"/>
  <c r="K14" i="38"/>
  <c r="I14" i="38"/>
  <c r="D7" i="32" l="1"/>
  <c r="C7" i="32"/>
  <c r="BN26" i="19" l="1"/>
  <c r="B26" i="19"/>
  <c r="B7" i="6" l="1"/>
  <c r="C5" i="6" l="1"/>
  <c r="C7" i="6" l="1"/>
</calcChain>
</file>

<file path=xl/sharedStrings.xml><?xml version="1.0" encoding="utf-8"?>
<sst xmlns="http://schemas.openxmlformats.org/spreadsheetml/2006/main" count="433" uniqueCount="214">
  <si>
    <t>Значение</t>
  </si>
  <si>
    <t>-</t>
  </si>
  <si>
    <t>Показатель</t>
  </si>
  <si>
    <t>Максимальное за расчетный период число точек присоединения</t>
  </si>
  <si>
    <t>Муниципальное унитарное предприятие города Коряжма Архангельской области "Горсвет"</t>
  </si>
  <si>
    <t>Инженер-технолог</t>
  </si>
  <si>
    <t>Показатель средней продолжительности прекращений передачи электрической энергии (П_п)</t>
  </si>
  <si>
    <t>№ п/п</t>
  </si>
  <si>
    <t>А.В.Кривополенов</t>
  </si>
  <si>
    <t>N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</si>
  <si>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</si>
  <si>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организации, шт.</t>
  </si>
  <si>
    <t>Итого:</t>
  </si>
  <si>
    <t>Суммарная продолжительность прекращений передачи электроэнергии, час</t>
  </si>
  <si>
    <t>2</t>
  </si>
  <si>
    <t>3</t>
  </si>
  <si>
    <t>4</t>
  </si>
  <si>
    <t>5</t>
  </si>
  <si>
    <t>6</t>
  </si>
  <si>
    <t>7</t>
  </si>
  <si>
    <t>Подпись</t>
  </si>
  <si>
    <t>1.1</t>
  </si>
  <si>
    <t>х</t>
  </si>
  <si>
    <t>МУП "Горсвет"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</si>
  <si>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</si>
  <si>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</si>
  <si>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t>№
п/п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</si>
  <si>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</si>
  <si>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</si>
  <si>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</si>
  <si>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1</t>
  </si>
  <si>
    <t>Протяженность линий электропередачи 
в одноцепном выражении (ЛЭП), км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</si>
  <si>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</si>
  <si>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</si>
  <si>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Максимальной за год число точек 
поставки, шт.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</si>
  <si>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</si>
  <si>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</si>
  <si>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</si>
  <si>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Номер группы (m) территориальной 
сетевой организации по показателю
Пsaifi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</si>
  <si>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</si>
  <si>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</si>
  <si>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</si>
  <si>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</si>
  <si>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(должность)</t>
  </si>
  <si>
    <t>(Ф.И.О.)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</si>
  <si>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</si>
  <si>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</si>
  <si>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</si>
  <si>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</si>
  <si>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</si>
  <si>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</si>
  <si>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</si>
  <si>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</si>
  <si>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</si>
  <si>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</si>
  <si>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</si>
  <si>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</si>
  <si>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</si>
  <si>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</si>
  <si>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</si>
  <si>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</si>
  <si>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</si>
  <si>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</si>
  <si>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</si>
  <si>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</si>
  <si>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</si>
  <si>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</si>
  <si>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</si>
  <si>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</si>
  <si>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</si>
  <si>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</si>
  <si>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ИТОГО по всем прекращениям передачи электрической энергии за отчетный период:</t>
  </si>
  <si>
    <t>И</t>
  </si>
  <si>
    <t>П</t>
  </si>
  <si>
    <t>А</t>
  </si>
  <si>
    <t>В</t>
  </si>
  <si>
    <t>В1</t>
  </si>
  <si>
    <t>Кривополенов Анатолий Валерьевич</t>
  </si>
  <si>
    <t>МУП "Горсвет" (ИНН 2905009412) (Архангельская обл)</t>
  </si>
  <si>
    <t>наименование электросетевой организации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</si>
  <si>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</si>
  <si>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</si>
  <si>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</si>
  <si>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Продолжительность прекращения передачи электрической энергии, час</t>
  </si>
  <si>
    <t>в разделении уровней напряжения ЭПУ потребителя электрической энергии</t>
  </si>
  <si>
    <t>СН2 (6-20 кВ)</t>
  </si>
  <si>
    <t>НН (0,22-1 кВ)</t>
  </si>
  <si>
    <t xml:space="preserve">   - по ограничениям, связанным с проведением ремонтных работ</t>
  </si>
  <si>
    <t xml:space="preserve">   - по аварийным ограничениям</t>
  </si>
  <si>
    <t xml:space="preserve">   - по внерегламентным отключениям</t>
  </si>
  <si>
    <t xml:space="preserve">   - по внерегламентным отключениям, учитываемым при расчете показателей надежности, в том числе индикативных показателей надежности</t>
  </si>
  <si>
    <t xml:space="preserve">Должность  </t>
  </si>
  <si>
    <t xml:space="preserve">Ф.И.О. </t>
  </si>
  <si>
    <t>&lt;1&gt;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</si>
  <si>
    <t>N 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</si>
  <si>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</si>
  <si>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</si>
  <si>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потребителей услуг сетевой организации, шт.</t>
  </si>
  <si>
    <t>Средняя продолжительность прекращения
передачи электрической энергии на точку
поставки (Пsaidi), час.</t>
  </si>
  <si>
    <t>Средняя частота прекращений передачи
электрической энергии на точку поставки
(Пsaifi), шт.</t>
  </si>
  <si>
    <r>
      <t>(</t>
    </r>
    <r>
      <rPr>
        <sz val="10"/>
        <rFont val="Times New Roman"/>
        <family val="1"/>
        <charset val="204"/>
      </rPr>
      <t>сумма произведений по столбцу 9 и столбцу 13 формы 8.1, деленная на значение пункта 1 Формы 1.3
(столбец 9 * столбец 13) / пункт 1 формы 1.3).
При этом учитываются только события, по которым значения в столбце 8 равны "В", а в столбце 27 равны "1")</t>
    </r>
  </si>
  <si>
    <t>Сумма по столбцу 13 формы 8.1 и деленная на значение пункта 1 формы 1.3
(столбец 13 формы 8.1 / пункт 1 формы 1.3).
При этом учитываются только события, по которым значения в столбце 8 равны "В", а в столбце 27 равны "1"</t>
  </si>
  <si>
    <r>
      <t>(</t>
    </r>
    <r>
      <rPr>
        <sz val="10"/>
        <rFont val="Times New Roman"/>
        <family val="1"/>
        <charset val="204"/>
      </rPr>
      <t>В соответствии с заключенными договорами по передаче электроэнергии)</t>
    </r>
  </si>
  <si>
    <r>
      <rPr>
        <sz val="14"/>
        <rFont val="Times New Roman"/>
        <family val="1"/>
        <charset val="204"/>
      </rPr>
      <t xml:space="preserve">5   </t>
    </r>
    <r>
      <rPr>
        <sz val="11"/>
        <rFont val="Times New Roman"/>
        <family val="1"/>
        <charset val="204"/>
      </rPr>
      <t xml:space="preserve">                            (Форма 9.1)</t>
    </r>
  </si>
  <si>
    <r>
      <rPr>
        <sz val="14"/>
        <rFont val="Times New Roman"/>
        <family val="1"/>
        <charset val="204"/>
      </rPr>
      <t xml:space="preserve">5   </t>
    </r>
    <r>
      <rPr>
        <sz val="11"/>
        <rFont val="Times New Roman"/>
        <family val="1"/>
        <charset val="204"/>
      </rPr>
      <t xml:space="preserve">                                 (Форма 9.2)</t>
    </r>
  </si>
  <si>
    <t>Форма 8.3. Расчет индикативного показателя уровня надежности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года.</t>
  </si>
  <si>
    <t>Наименование сетевой организации</t>
  </si>
  <si>
    <t>За</t>
  </si>
  <si>
    <t>год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</si>
  <si>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</si>
  <si>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 xml:space="preserve">1.1. 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</si>
  <si>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</si>
  <si>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</si>
  <si>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</si>
  <si>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</si>
  <si>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</si>
  <si>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</si>
  <si>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</si>
  <si>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t xml:space="preserve"> </t>
  </si>
  <si>
    <r>
      <t>Средняя продолжительность прекращения передачи электрической энергии на точку поставки  (П</t>
    </r>
    <r>
      <rPr>
        <vertAlign val="subscript"/>
        <sz val="14"/>
        <color rgb="FF000000"/>
        <rFont val="Arial Narrow"/>
        <family val="2"/>
        <charset val="204"/>
      </rPr>
      <t>saidi</t>
    </r>
    <r>
      <rPr>
        <sz val="14"/>
        <color rgb="FF000000"/>
        <rFont val="Arial Narrow"/>
        <family val="2"/>
        <charset val="204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</si>
  <si>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14"/>
        <color rgb="FF000000"/>
        <rFont val="Arial Narrow"/>
        <family val="2"/>
        <charset val="204"/>
      </rPr>
      <t>saifi</t>
    </r>
    <r>
      <rPr>
        <sz val="14"/>
        <color rgb="FF000000"/>
        <rFont val="Arial Narrow"/>
        <family val="2"/>
        <charset val="204"/>
      </rPr>
      <t>), шт.</t>
    </r>
  </si>
  <si>
    <r>
      <t>Средняя продолжительность прекращения передачи электрической энергии при проведении ремонтных работ  (П</t>
    </r>
    <r>
      <rPr>
        <vertAlign val="subscript"/>
        <sz val="14"/>
        <color rgb="FF000000"/>
        <rFont val="Arial Narrow"/>
        <family val="2"/>
        <charset val="204"/>
      </rPr>
      <t>saidi</t>
    </r>
    <r>
      <rPr>
        <sz val="14"/>
        <color rgb="FF000000"/>
        <rFont val="Arial Narrow"/>
        <family val="2"/>
        <charset val="204"/>
      </rPr>
      <t>),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</si>
  <si>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4"/>
        <color rgb="FF000000"/>
        <rFont val="Arial Narrow"/>
        <family val="2"/>
        <charset val="204"/>
      </rPr>
      <t>saifi</t>
    </r>
    <r>
      <rPr>
        <sz val="14"/>
        <color rgb="FF000000"/>
        <rFont val="Arial Narrow"/>
        <family val="2"/>
        <charset val="204"/>
      </rPr>
      <t>), шт.</t>
    </r>
  </si>
  <si>
    <t xml:space="preserve">                      должность</t>
  </si>
  <si>
    <t>(Ф.И.О)</t>
  </si>
  <si>
    <t>Инженер- технолог                                                                 А.В.Кривополенов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</si>
  <si>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</si>
  <si>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</t>
    </r>
    <r>
      <rPr>
        <vertAlign val="subscript"/>
        <sz val="10"/>
        <rFont val="Verdana"/>
        <family val="2"/>
        <charset val="204"/>
      </rPr>
      <t>заяв тпр</t>
    </r>
    <r>
      <rPr>
        <sz val="10"/>
        <rFont val="Verdana"/>
        <family val="2"/>
        <charset val="204"/>
      </rPr>
      <t xml:space="preserve">)
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</si>
  <si>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</t>
    </r>
    <r>
      <rPr>
        <vertAlign val="superscript"/>
        <sz val="10"/>
        <rFont val="Verdana"/>
        <family val="2"/>
        <charset val="204"/>
      </rPr>
      <t xml:space="preserve">нс </t>
    </r>
    <r>
      <rPr>
        <vertAlign val="subscript"/>
        <sz val="10"/>
        <rFont val="Verdana"/>
        <family val="2"/>
        <charset val="204"/>
      </rPr>
      <t>заяв тпр</t>
    </r>
    <r>
      <rPr>
        <sz val="10"/>
        <rFont val="Verdana"/>
        <family val="2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</si>
  <si>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0"/>
        <rFont val="Verdana"/>
        <family val="2"/>
        <charset val="204"/>
      </rPr>
      <t xml:space="preserve"> заяв тпр</t>
    </r>
    <r>
      <rPr>
        <sz val="10"/>
        <rFont val="Verdana"/>
        <family val="2"/>
        <charset val="204"/>
      </rPr>
      <t>)</t>
    </r>
  </si>
  <si>
    <r>
  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 </t>
    </r>
    <r>
      <rPr>
        <vertAlign val="subscript"/>
        <sz val="10"/>
        <rFont val="Verdana"/>
        <family val="2"/>
        <charset val="204"/>
      </rPr>
      <t>сд тпр</t>
    </r>
    <r>
      <rPr>
        <sz val="10"/>
        <rFont val="Verdana"/>
        <family val="2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</si>
  <si>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шт.(N</t>
    </r>
    <r>
      <rPr>
        <vertAlign val="superscript"/>
        <sz val="10"/>
        <rFont val="Verdana"/>
        <family val="2"/>
        <charset val="204"/>
      </rPr>
      <t>нс</t>
    </r>
    <r>
      <rPr>
        <sz val="10"/>
        <rFont val="Verdana"/>
        <family val="2"/>
        <charset val="204"/>
      </rPr>
      <t xml:space="preserve"> </t>
    </r>
    <r>
      <rPr>
        <vertAlign val="subscript"/>
        <sz val="10"/>
        <rFont val="Verdana"/>
        <family val="2"/>
        <charset val="204"/>
      </rPr>
      <t>сд тпр</t>
    </r>
    <r>
      <rPr>
        <sz val="10"/>
        <rFont val="Verdana"/>
        <family val="2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</si>
  <si>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0"/>
        <rFont val="Verdana"/>
        <family val="2"/>
        <charset val="204"/>
      </rPr>
      <t>нс тпр</t>
    </r>
    <r>
      <rPr>
        <sz val="10"/>
        <rFont val="Verdana"/>
        <family val="2"/>
        <charset val="204"/>
      </rPr>
      <t>)</t>
    </r>
  </si>
  <si>
    <t>Обосновывающие данные для расчёта</t>
  </si>
  <si>
    <t>Форма 2.1 - Расчет значения индикатора информативности</t>
  </si>
  <si>
    <t>Наименование параметра (критерия), храктеризующего индикатор</t>
  </si>
  <si>
    <t>прямая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</si>
  <si>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</si>
  <si>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</si>
  <si>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7. Итого по индикатору информативности</t>
  </si>
  <si>
    <t>Форма 2.2 - Расчет значения индикатора исполнительности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</si>
  <si>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</si>
  <si>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</si>
  <si>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3. Наличие взаимодействия с потребителями услуг при выводе оборудования в ремонт и (или) из эксплуатации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</si>
  <si>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</si>
  <si>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</si>
  <si>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5. Итого по индикатору исполнительности</t>
  </si>
  <si>
    <t>Форма 2.3 - Расчет значения индикатора результативности обратной связи</t>
  </si>
  <si>
    <t>Индикатор результативности обратной связи</t>
  </si>
  <si>
    <t>2. Степень удовлетворения обращений потребителей услуг</t>
  </si>
  <si>
    <t>Все обращения должны быть обработаны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</si>
  <si>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</si>
  <si>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</si>
  <si>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</si>
  <si>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</si>
  <si>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3. Оперативность реагирования на обращения потребителей услуг - всего,</t>
  </si>
  <si>
    <t>Должны рассмотреть немедленно, рассматривается оперативность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</si>
  <si>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</si>
  <si>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</si>
  <si>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</si>
  <si>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</si>
  <si>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6. Итого по индикатору результативность обратной связи</t>
  </si>
  <si>
    <t>Зависимость</t>
  </si>
  <si>
    <t>Оценочный балл</t>
  </si>
  <si>
    <t>фактическое (Ф)</t>
  </si>
  <si>
    <t>плановое 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</si>
  <si>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</si>
  <si>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в том числе по критериям</t>
  </si>
  <si>
    <t>Ф/П*100 %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</si>
  <si>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</si>
  <si>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</si>
  <si>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</si>
  <si>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</si>
  <si>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потребителями услуг 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</si>
  <si>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</si>
  <si>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</si>
  <si>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</si>
  <si>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в том числе по критериям:</t>
  </si>
  <si>
    <t>2.1. Наличие единого телефонного номера для приема обращений потребителей услуг 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</si>
  <si>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</si>
  <si>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</si>
  <si>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</si>
  <si>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</si>
  <si>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</si>
  <si>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</si>
  <si>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</si>
  <si>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</si>
  <si>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не указывается</t>
  </si>
  <si>
    <t>1. Соблюдение сроков по процедурам взаимодействия с потребителями услуг (заявителями) - всего,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</si>
  <si>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</si>
  <si>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</si>
  <si>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</si>
  <si>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</si>
  <si>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</si>
  <si>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 xml:space="preserve"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 </t>
  </si>
  <si>
    <t>Параметр (показатель), характеризующий индикатор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</si>
  <si>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</si>
  <si>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</si>
  <si>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</si>
  <si>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</si>
  <si>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3.1. Средняя продолжительность времени принятия мер по результатам обращения потребителя услуг, дней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</si>
  <si>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</si>
  <si>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</si>
  <si>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&lt;1&gt; Расчет производится при наличии в территориальной сетевой организации Системы автоинформирования (голосовая, СМС и другим способом).</t>
  </si>
  <si>
    <t>в) системы автоинформирования, шт. на 1000 потребителей услуг &lt;1&gt;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</si>
  <si>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</si>
  <si>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</si>
  <si>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Форма 1.1 - Журнал учёта текущей информации о прекращении передачи электрической энергии для потребителей услуг электросетевой организации за 2020 год</t>
  </si>
  <si>
    <t>Форма 1.2 -Расчет показателя средней продолжительности прекращений передачи электрической энергии за 2020 год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</si>
  <si>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 2020 г.</t>
  </si>
  <si>
    <t>Форма 8.1 &lt;1&gt; 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2020 год</t>
  </si>
  <si>
    <t>Форма 3.1 -Отчетные данные для расчета  значения показателя качества рассмотрения заявок на технологическое присоединение к сети в период регулирования в пределах долгосрочного периода регулирования за 2020 г.</t>
  </si>
  <si>
    <t>Форма 3.2 -Отчетные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регулирования в пределах долгосрочного периода регулирования за 2020 год</t>
  </si>
  <si>
    <t>МУП "Горсвет"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</si>
</sst>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00"/>
    <numFmt numFmtId="167" formatCode="#,##0.0000"/>
  </numFmts>
  <fonts count="45">
    <font>
      <sz val="10"/>
      <name val="Verdana"/>
      <charset val="204"/>
    </font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b/>
      <sz val="16"/>
      <name val="Verdana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Verdan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</font>
    <font>
      <sz val="11"/>
      <color rgb="FFFF0000"/>
      <name val="Arial Narrow"/>
    </font>
    <font>
      <sz val="14"/>
      <color rgb="FF000000"/>
      <name val="Calibri"/>
    </font>
    <font>
      <i/>
      <sz val="11"/>
      <color rgb="FF000000"/>
      <name val="Calibri"/>
    </font>
    <font>
      <b/>
      <sz val="8"/>
      <color rgb="FF000000"/>
      <name val="Arial Narrow"/>
    </font>
    <font>
      <sz val="11"/>
      <color rgb="FF000000"/>
      <name val="Arial Narrow"/>
    </font>
    <font>
      <b/>
      <sz val="11"/>
      <color rgb="FF000000"/>
      <name val="Calibri"/>
      <charset val="204"/>
    </font>
    <font>
      <sz val="10"/>
      <color rgb="FF000000"/>
      <name val="Arial Unicode MS"/>
      <family val="2"/>
      <charset val="204"/>
    </font>
    <font>
      <sz val="11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u/>
      <sz val="10"/>
      <color rgb="FF000000"/>
      <name val="Arial Narrow"/>
      <family val="2"/>
      <charset val="204"/>
    </font>
    <font>
      <i/>
      <u/>
      <sz val="10"/>
      <color theme="1"/>
      <name val="Calibri"/>
      <family val="2"/>
      <charset val="204"/>
      <scheme val="minor"/>
    </font>
    <font>
      <b/>
      <sz val="14"/>
      <color rgb="FF000000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rgb="FF000000"/>
      <name val="Arial Narrow"/>
      <family val="2"/>
      <charset val="204"/>
    </font>
    <font>
      <sz val="14"/>
      <color theme="1"/>
      <name val="Arial Narrow"/>
      <family val="2"/>
      <charset val="204"/>
    </font>
    <font>
      <vertAlign val="subscript"/>
      <sz val="14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vertAlign val="subscript"/>
      <sz val="10"/>
      <name val="Verdana"/>
      <family val="2"/>
      <charset val="204"/>
    </font>
    <font>
      <vertAlign val="superscript"/>
      <sz val="10"/>
      <name val="Verdana"/>
      <family val="2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4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indent="1"/>
    </xf>
    <xf numFmtId="0" fontId="8" fillId="0" borderId="0" xfId="0" applyFont="1"/>
    <xf numFmtId="0" fontId="5" fillId="0" borderId="0" xfId="0" applyFont="1"/>
    <xf numFmtId="3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9" fillId="0" borderId="0" xfId="0" applyFont="1"/>
    <xf numFmtId="165" fontId="8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/>
    <xf numFmtId="4" fontId="8" fillId="3" borderId="1" xfId="0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4" fillId="0" borderId="0" xfId="1" applyFont="1" applyBorder="1" applyAlignment="1">
      <alignment horizontal="center" vertical="center"/>
    </xf>
    <xf numFmtId="0" fontId="14" fillId="0" borderId="2" xfId="1" applyFont="1" applyBorder="1" applyAlignment="1">
      <alignment horizontal="left" vertical="top"/>
    </xf>
    <xf numFmtId="0" fontId="14" fillId="0" borderId="0" xfId="1" applyFont="1" applyBorder="1" applyAlignment="1">
      <alignment horizontal="left" vertical="top"/>
    </xf>
    <xf numFmtId="49" fontId="14" fillId="0" borderId="0" xfId="1" applyNumberFormat="1" applyFont="1" applyBorder="1" applyAlignment="1">
      <alignment horizontal="left"/>
    </xf>
    <xf numFmtId="0" fontId="19" fillId="0" borderId="0" xfId="1" applyFont="1" applyBorder="1" applyAlignment="1">
      <alignment horizontal="left"/>
    </xf>
    <xf numFmtId="0" fontId="17" fillId="0" borderId="0" xfId="1" applyFont="1" applyBorder="1" applyAlignment="1">
      <alignment horizontal="justify" wrapText="1"/>
    </xf>
    <xf numFmtId="0" fontId="18" fillId="0" borderId="0" xfId="1" applyFont="1" applyBorder="1" applyAlignment="1">
      <alignment horizontal="justify" wrapText="1"/>
    </xf>
    <xf numFmtId="0" fontId="14" fillId="0" borderId="0" xfId="2" applyNumberFormat="1" applyFont="1" applyBorder="1" applyAlignment="1">
      <alignment horizontal="left"/>
    </xf>
    <xf numFmtId="0" fontId="19" fillId="0" borderId="0" xfId="2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0" fillId="0" borderId="14" xfId="0" applyBorder="1"/>
    <xf numFmtId="0" fontId="0" fillId="0" borderId="0" xfId="0" applyBorder="1"/>
    <xf numFmtId="0" fontId="4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/>
    </xf>
    <xf numFmtId="0" fontId="4" fillId="5" borderId="15" xfId="0" applyFont="1" applyFill="1" applyBorder="1"/>
    <xf numFmtId="0" fontId="9" fillId="0" borderId="16" xfId="0" applyFont="1" applyBorder="1"/>
    <xf numFmtId="0" fontId="10" fillId="0" borderId="17" xfId="0" applyFont="1" applyBorder="1"/>
    <xf numFmtId="0" fontId="9" fillId="0" borderId="17" xfId="0" applyFont="1" applyBorder="1"/>
    <xf numFmtId="0" fontId="0" fillId="0" borderId="15" xfId="0" applyBorder="1" applyAlignment="1">
      <alignment horizontal="center" vertical="center"/>
    </xf>
    <xf numFmtId="0" fontId="0" fillId="0" borderId="17" xfId="0" applyBorder="1"/>
    <xf numFmtId="0" fontId="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20" fillId="0" borderId="0" xfId="3" applyFill="1"/>
    <xf numFmtId="0" fontId="20" fillId="0" borderId="29" xfId="3" applyFill="1" applyBorder="1" applyAlignment="1">
      <alignment horizontal="center" vertical="center" textRotation="90" wrapText="1"/>
    </xf>
    <xf numFmtId="0" fontId="24" fillId="0" borderId="30" xfId="3" applyFont="1" applyFill="1" applyBorder="1" applyAlignment="1">
      <alignment horizontal="center" vertical="center" wrapText="1"/>
    </xf>
    <xf numFmtId="0" fontId="20" fillId="0" borderId="31" xfId="3" applyFill="1" applyBorder="1" applyAlignment="1">
      <alignment horizontal="center" vertical="center" wrapText="1"/>
    </xf>
    <xf numFmtId="0" fontId="20" fillId="0" borderId="0" xfId="3" applyFill="1" applyAlignment="1">
      <alignment horizontal="left" vertical="top" wrapText="1"/>
    </xf>
    <xf numFmtId="0" fontId="25" fillId="0" borderId="0" xfId="3" applyFont="1" applyFill="1" applyAlignment="1">
      <alignment horizontal="left" vertical="top" wrapText="1"/>
    </xf>
    <xf numFmtId="49" fontId="13" fillId="0" borderId="1" xfId="3" applyNumberFormat="1" applyFont="1" applyBorder="1" applyAlignment="1">
      <alignment horizontal="center" vertical="center" wrapText="1"/>
    </xf>
    <xf numFmtId="0" fontId="20" fillId="0" borderId="1" xfId="3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7" fillId="0" borderId="0" xfId="3" applyFont="1" applyFill="1" applyAlignment="1">
      <alignment vertical="center"/>
    </xf>
    <xf numFmtId="0" fontId="25" fillId="0" borderId="0" xfId="3" applyFont="1" applyFill="1"/>
    <xf numFmtId="0" fontId="0" fillId="4" borderId="0" xfId="0" applyFill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0" borderId="5" xfId="0" applyNumberFormat="1" applyFont="1" applyBorder="1" applyAlignment="1">
      <alignment horizontal="center" vertical="center" wrapText="1"/>
    </xf>
    <xf numFmtId="0" fontId="30" fillId="0" borderId="0" xfId="5" applyFont="1" applyFill="1" applyBorder="1" applyAlignment="1">
      <alignment horizontal="left" vertical="top" wrapText="1"/>
    </xf>
    <xf numFmtId="0" fontId="28" fillId="0" borderId="0" xfId="5" applyFont="1" applyFill="1"/>
    <xf numFmtId="0" fontId="29" fillId="0" borderId="0" xfId="5" applyFont="1" applyFill="1"/>
    <xf numFmtId="0" fontId="29" fillId="0" borderId="17" xfId="5" applyFont="1" applyFill="1" applyBorder="1"/>
    <xf numFmtId="0" fontId="30" fillId="0" borderId="0" xfId="5" applyFont="1" applyFill="1" applyBorder="1" applyAlignment="1">
      <alignment horizontal="left" vertical="top"/>
    </xf>
    <xf numFmtId="0" fontId="30" fillId="0" borderId="0" xfId="5" applyFont="1" applyFill="1" applyAlignment="1">
      <alignment horizontal="left" vertical="top"/>
    </xf>
    <xf numFmtId="0" fontId="29" fillId="0" borderId="0" xfId="5" applyFont="1" applyFill="1" applyAlignment="1">
      <alignment horizontal="left" vertical="top"/>
    </xf>
    <xf numFmtId="0" fontId="30" fillId="0" borderId="32" xfId="5" applyFont="1" applyFill="1" applyBorder="1" applyAlignment="1">
      <alignment horizontal="left" vertical="top" wrapText="1"/>
    </xf>
    <xf numFmtId="0" fontId="30" fillId="0" borderId="32" xfId="5" applyFont="1" applyFill="1" applyBorder="1" applyAlignment="1">
      <alignment horizontal="center" vertical="top" wrapText="1"/>
    </xf>
    <xf numFmtId="0" fontId="29" fillId="0" borderId="32" xfId="5" applyFont="1" applyFill="1" applyBorder="1" applyAlignment="1">
      <alignment horizontal="center" vertical="center"/>
    </xf>
    <xf numFmtId="0" fontId="29" fillId="0" borderId="0" xfId="5" applyFont="1" applyFill="1" applyBorder="1"/>
    <xf numFmtId="0" fontId="29" fillId="0" borderId="0" xfId="5" applyFont="1" applyFill="1" applyBorder="1" applyAlignment="1"/>
    <xf numFmtId="0" fontId="35" fillId="0" borderId="17" xfId="5" applyFont="1" applyFill="1" applyBorder="1" applyAlignment="1">
      <alignment horizontal="center" vertical="center"/>
    </xf>
    <xf numFmtId="0" fontId="37" fillId="0" borderId="32" xfId="5" applyFont="1" applyFill="1" applyBorder="1" applyAlignment="1">
      <alignment horizontal="left" vertical="top" wrapText="1"/>
    </xf>
    <xf numFmtId="0" fontId="38" fillId="0" borderId="32" xfId="5" applyFont="1" applyFill="1" applyBorder="1" applyAlignment="1">
      <alignment horizontal="center" vertical="center"/>
    </xf>
    <xf numFmtId="16" fontId="37" fillId="0" borderId="32" xfId="5" applyNumberFormat="1" applyFont="1" applyFill="1" applyBorder="1" applyAlignment="1">
      <alignment horizontal="left" vertical="top" wrapText="1"/>
    </xf>
    <xf numFmtId="0" fontId="37" fillId="0" borderId="32" xfId="5" applyNumberFormat="1" applyFont="1" applyFill="1" applyBorder="1" applyAlignment="1">
      <alignment horizontal="left" vertical="top" wrapText="1"/>
    </xf>
    <xf numFmtId="0" fontId="29" fillId="0" borderId="0" xfId="5" applyFont="1" applyFill="1" applyBorder="1" applyAlignment="1">
      <alignment horizontal="center"/>
    </xf>
    <xf numFmtId="166" fontId="38" fillId="0" borderId="32" xfId="5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/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0" fillId="0" borderId="0" xfId="0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25" fillId="0" borderId="0" xfId="3" applyFont="1" applyFill="1" applyAlignment="1">
      <alignment horizontal="left" wrapText="1"/>
    </xf>
    <xf numFmtId="0" fontId="0" fillId="0" borderId="1" xfId="0" applyBorder="1"/>
    <xf numFmtId="0" fontId="6" fillId="0" borderId="0" xfId="0" applyFont="1"/>
    <xf numFmtId="0" fontId="43" fillId="0" borderId="0" xfId="0" applyFont="1"/>
    <xf numFmtId="0" fontId="44" fillId="0" borderId="0" xfId="0" applyFont="1"/>
    <xf numFmtId="0" fontId="44" fillId="4" borderId="1" xfId="0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4" fillId="4" borderId="0" xfId="0" applyFont="1" applyFill="1" applyAlignment="1">
      <alignment wrapText="1"/>
    </xf>
    <xf numFmtId="0" fontId="43" fillId="4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top" wrapText="1"/>
    </xf>
    <xf numFmtId="0" fontId="43" fillId="4" borderId="1" xfId="0" applyFont="1" applyFill="1" applyBorder="1" applyAlignment="1">
      <alignment vertical="top" wrapText="1"/>
    </xf>
    <xf numFmtId="3" fontId="43" fillId="4" borderId="1" xfId="0" applyNumberFormat="1" applyFont="1" applyFill="1" applyBorder="1" applyAlignment="1">
      <alignment horizontal="center" vertical="center"/>
    </xf>
    <xf numFmtId="3" fontId="44" fillId="4" borderId="1" xfId="0" applyNumberFormat="1" applyFont="1" applyFill="1" applyBorder="1" applyAlignment="1">
      <alignment horizontal="center" vertical="center"/>
    </xf>
    <xf numFmtId="164" fontId="44" fillId="4" borderId="1" xfId="6" applyNumberFormat="1" applyFont="1" applyFill="1" applyBorder="1" applyAlignment="1">
      <alignment horizontal="center" vertical="center"/>
    </xf>
    <xf numFmtId="9" fontId="44" fillId="4" borderId="1" xfId="6" applyFont="1" applyFill="1" applyBorder="1" applyAlignment="1">
      <alignment horizontal="center" vertical="center"/>
    </xf>
    <xf numFmtId="9" fontId="43" fillId="4" borderId="1" xfId="6" applyFont="1" applyFill="1" applyBorder="1" applyAlignment="1">
      <alignment horizontal="center" vertical="center"/>
    </xf>
    <xf numFmtId="4" fontId="43" fillId="4" borderId="1" xfId="0" applyNumberFormat="1" applyFont="1" applyFill="1" applyBorder="1" applyAlignment="1">
      <alignment horizontal="center" vertical="center"/>
    </xf>
    <xf numFmtId="3" fontId="43" fillId="4" borderId="1" xfId="0" applyNumberFormat="1" applyFont="1" applyFill="1" applyBorder="1" applyAlignment="1">
      <alignment horizontal="center" vertical="center" wrapText="1"/>
    </xf>
    <xf numFmtId="4" fontId="44" fillId="4" borderId="1" xfId="0" applyNumberFormat="1" applyFont="1" applyFill="1" applyBorder="1" applyAlignment="1">
      <alignment horizontal="center" vertical="center"/>
    </xf>
    <xf numFmtId="1" fontId="44" fillId="4" borderId="1" xfId="6" applyNumberFormat="1" applyFont="1" applyFill="1" applyBorder="1" applyAlignment="1">
      <alignment horizontal="center" vertical="center"/>
    </xf>
    <xf numFmtId="0" fontId="43" fillId="4" borderId="0" xfId="0" applyFont="1" applyFill="1"/>
    <xf numFmtId="0" fontId="44" fillId="4" borderId="0" xfId="0" applyFont="1" applyFill="1"/>
    <xf numFmtId="0" fontId="43" fillId="4" borderId="2" xfId="0" applyFont="1" applyFill="1" applyBorder="1" applyAlignment="1">
      <alignment vertical="top" wrapText="1"/>
    </xf>
    <xf numFmtId="3" fontId="43" fillId="4" borderId="3" xfId="0" applyNumberFormat="1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wrapText="1"/>
    </xf>
    <xf numFmtId="3" fontId="4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1" applyFont="1" applyBorder="1" applyAlignment="1">
      <alignment horizontal="center" wrapText="1"/>
    </xf>
    <xf numFmtId="0" fontId="10" fillId="0" borderId="7" xfId="1" applyFont="1" applyFill="1" applyBorder="1" applyAlignment="1">
      <alignment horizontal="center"/>
    </xf>
    <xf numFmtId="0" fontId="13" fillId="0" borderId="0" xfId="1" applyFont="1" applyBorder="1" applyAlignment="1">
      <alignment horizontal="center" vertical="top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top"/>
    </xf>
    <xf numFmtId="0" fontId="14" fillId="0" borderId="3" xfId="1" applyNumberFormat="1" applyFont="1" applyBorder="1" applyAlignment="1">
      <alignment horizontal="left" vertical="top" wrapText="1"/>
    </xf>
    <xf numFmtId="0" fontId="14" fillId="0" borderId="4" xfId="1" applyNumberFormat="1" applyFont="1" applyBorder="1" applyAlignment="1">
      <alignment horizontal="left" vertical="top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 wrapText="1"/>
    </xf>
    <xf numFmtId="0" fontId="15" fillId="0" borderId="4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left" vertical="top" wrapText="1"/>
    </xf>
    <xf numFmtId="1" fontId="15" fillId="0" borderId="1" xfId="1" applyNumberFormat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top" wrapText="1"/>
    </xf>
    <xf numFmtId="49" fontId="14" fillId="0" borderId="8" xfId="1" applyNumberFormat="1" applyFont="1" applyBorder="1" applyAlignment="1">
      <alignment horizontal="center" vertical="top"/>
    </xf>
    <xf numFmtId="49" fontId="14" fillId="0" borderId="12" xfId="1" applyNumberFormat="1" applyFont="1" applyBorder="1" applyAlignment="1">
      <alignment horizontal="center" vertical="top"/>
    </xf>
    <xf numFmtId="49" fontId="14" fillId="0" borderId="9" xfId="1" applyNumberFormat="1" applyFont="1" applyBorder="1" applyAlignment="1">
      <alignment horizontal="center" vertical="top"/>
    </xf>
    <xf numFmtId="49" fontId="14" fillId="0" borderId="10" xfId="1" applyNumberFormat="1" applyFont="1" applyBorder="1" applyAlignment="1">
      <alignment horizontal="center" vertical="top"/>
    </xf>
    <xf numFmtId="49" fontId="14" fillId="0" borderId="7" xfId="1" applyNumberFormat="1" applyFont="1" applyBorder="1" applyAlignment="1">
      <alignment horizontal="center" vertical="top"/>
    </xf>
    <xf numFmtId="49" fontId="14" fillId="0" borderId="11" xfId="1" applyNumberFormat="1" applyFont="1" applyBorder="1" applyAlignment="1">
      <alignment horizontal="center" vertical="top"/>
    </xf>
    <xf numFmtId="0" fontId="14" fillId="0" borderId="8" xfId="1" applyFont="1" applyBorder="1" applyAlignment="1">
      <alignment horizontal="left" vertical="top"/>
    </xf>
    <xf numFmtId="0" fontId="14" fillId="0" borderId="10" xfId="1" applyFont="1" applyBorder="1" applyAlignment="1">
      <alignment horizontal="left" vertical="top"/>
    </xf>
    <xf numFmtId="0" fontId="14" fillId="0" borderId="12" xfId="1" applyNumberFormat="1" applyFont="1" applyBorder="1" applyAlignment="1">
      <alignment horizontal="left" vertical="top" wrapText="1"/>
    </xf>
    <xf numFmtId="0" fontId="14" fillId="0" borderId="9" xfId="1" applyNumberFormat="1" applyFont="1" applyBorder="1" applyAlignment="1">
      <alignment horizontal="left" vertical="top" wrapText="1"/>
    </xf>
    <xf numFmtId="0" fontId="14" fillId="0" borderId="7" xfId="1" applyNumberFormat="1" applyFont="1" applyBorder="1" applyAlignment="1">
      <alignment horizontal="left" vertical="top" wrapText="1"/>
    </xf>
    <xf numFmtId="0" fontId="14" fillId="0" borderId="11" xfId="1" applyNumberFormat="1" applyFont="1" applyBorder="1" applyAlignment="1">
      <alignment horizontal="left" vertical="top" wrapText="1"/>
    </xf>
    <xf numFmtId="164" fontId="15" fillId="0" borderId="8" xfId="1" applyNumberFormat="1" applyFont="1" applyBorder="1" applyAlignment="1">
      <alignment horizontal="center" vertical="center" wrapText="1"/>
    </xf>
    <xf numFmtId="164" fontId="15" fillId="0" borderId="12" xfId="1" applyNumberFormat="1" applyFont="1" applyBorder="1" applyAlignment="1">
      <alignment horizontal="center" vertical="center" wrapText="1"/>
    </xf>
    <xf numFmtId="164" fontId="15" fillId="0" borderId="9" xfId="1" applyNumberFormat="1" applyFont="1" applyBorder="1" applyAlignment="1">
      <alignment horizontal="center" vertical="center" wrapText="1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7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49" fontId="14" fillId="0" borderId="8" xfId="1" applyNumberFormat="1" applyFont="1" applyFill="1" applyBorder="1" applyAlignment="1">
      <alignment horizontal="left" vertical="top" wrapText="1"/>
    </xf>
    <xf numFmtId="49" fontId="14" fillId="0" borderId="12" xfId="1" applyNumberFormat="1" applyFont="1" applyFill="1" applyBorder="1" applyAlignment="1">
      <alignment horizontal="left" vertical="top" wrapText="1"/>
    </xf>
    <xf numFmtId="49" fontId="14" fillId="0" borderId="9" xfId="1" applyNumberFormat="1" applyFont="1" applyFill="1" applyBorder="1" applyAlignment="1">
      <alignment horizontal="left" vertical="top" wrapText="1"/>
    </xf>
    <xf numFmtId="49" fontId="14" fillId="0" borderId="10" xfId="1" applyNumberFormat="1" applyFont="1" applyFill="1" applyBorder="1" applyAlignment="1">
      <alignment horizontal="left" vertical="top" wrapText="1"/>
    </xf>
    <xf numFmtId="49" fontId="14" fillId="0" borderId="7" xfId="1" applyNumberFormat="1" applyFont="1" applyFill="1" applyBorder="1" applyAlignment="1">
      <alignment horizontal="left" vertical="top" wrapText="1"/>
    </xf>
    <xf numFmtId="49" fontId="14" fillId="0" borderId="11" xfId="1" applyNumberFormat="1" applyFont="1" applyFill="1" applyBorder="1" applyAlignment="1">
      <alignment horizontal="left" vertical="top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Border="1" applyAlignment="1">
      <alignment horizontal="left" vertical="top" wrapText="1"/>
    </xf>
    <xf numFmtId="0" fontId="14" fillId="0" borderId="8" xfId="1" applyNumberFormat="1" applyFont="1" applyBorder="1" applyAlignment="1">
      <alignment horizontal="center" vertical="center" wrapText="1"/>
    </xf>
    <xf numFmtId="0" fontId="14" fillId="0" borderId="12" xfId="1" applyNumberFormat="1" applyFont="1" applyBorder="1" applyAlignment="1">
      <alignment horizontal="center" vertical="center" wrapText="1"/>
    </xf>
    <xf numFmtId="0" fontId="14" fillId="0" borderId="9" xfId="1" applyNumberFormat="1" applyFont="1" applyBorder="1" applyAlignment="1">
      <alignment horizontal="center" vertical="center" wrapText="1"/>
    </xf>
    <xf numFmtId="0" fontId="14" fillId="0" borderId="10" xfId="1" applyNumberFormat="1" applyFont="1" applyBorder="1" applyAlignment="1">
      <alignment horizontal="center" vertical="center" wrapText="1"/>
    </xf>
    <xf numFmtId="0" fontId="14" fillId="0" borderId="7" xfId="1" applyNumberFormat="1" applyFont="1" applyBorder="1" applyAlignment="1">
      <alignment horizontal="center" vertical="center" wrapText="1"/>
    </xf>
    <xf numFmtId="0" fontId="14" fillId="0" borderId="11" xfId="1" applyNumberFormat="1" applyFont="1" applyBorder="1" applyAlignment="1">
      <alignment horizontal="center" vertical="center" wrapText="1"/>
    </xf>
    <xf numFmtId="0" fontId="14" fillId="0" borderId="8" xfId="1" applyNumberFormat="1" applyFont="1" applyBorder="1" applyAlignment="1">
      <alignment horizontal="center" vertical="center"/>
    </xf>
    <xf numFmtId="0" fontId="14" fillId="0" borderId="12" xfId="1" applyNumberFormat="1" applyFont="1" applyBorder="1" applyAlignment="1">
      <alignment horizontal="center" vertical="center"/>
    </xf>
    <xf numFmtId="0" fontId="14" fillId="0" borderId="9" xfId="1" applyNumberFormat="1" applyFont="1" applyBorder="1" applyAlignment="1">
      <alignment horizontal="center" vertical="center"/>
    </xf>
    <xf numFmtId="0" fontId="14" fillId="0" borderId="10" xfId="1" applyNumberFormat="1" applyFont="1" applyBorder="1" applyAlignment="1">
      <alignment horizontal="center" vertical="center"/>
    </xf>
    <xf numFmtId="0" fontId="14" fillId="0" borderId="7" xfId="1" applyNumberFormat="1" applyFont="1" applyBorder="1" applyAlignment="1">
      <alignment horizontal="center" vertical="center"/>
    </xf>
    <xf numFmtId="0" fontId="14" fillId="0" borderId="11" xfId="1" applyNumberFormat="1" applyFont="1" applyBorder="1" applyAlignment="1">
      <alignment horizontal="center" vertical="center"/>
    </xf>
    <xf numFmtId="0" fontId="19" fillId="0" borderId="0" xfId="2" applyNumberFormat="1" applyFont="1" applyBorder="1" applyAlignment="1">
      <alignment horizontal="center" vertical="top"/>
    </xf>
    <xf numFmtId="0" fontId="17" fillId="0" borderId="0" xfId="1" applyFont="1" applyBorder="1" applyAlignment="1">
      <alignment horizontal="justify" wrapText="1"/>
    </xf>
    <xf numFmtId="0" fontId="18" fillId="0" borderId="0" xfId="1" applyFont="1" applyBorder="1" applyAlignment="1">
      <alignment horizontal="justify" wrapText="1"/>
    </xf>
    <xf numFmtId="0" fontId="14" fillId="0" borderId="7" xfId="2" applyNumberFormat="1" applyFont="1" applyBorder="1" applyAlignment="1">
      <alignment horizontal="left"/>
    </xf>
    <xf numFmtId="0" fontId="14" fillId="0" borderId="7" xfId="2" applyNumberFormat="1" applyFont="1" applyBorder="1" applyAlignment="1">
      <alignment horizontal="center"/>
    </xf>
    <xf numFmtId="0" fontId="21" fillId="0" borderId="0" xfId="3" applyFont="1" applyFill="1" applyAlignment="1">
      <alignment horizontal="left" vertical="top"/>
    </xf>
    <xf numFmtId="0" fontId="22" fillId="0" borderId="0" xfId="3" applyFont="1" applyFill="1" applyAlignment="1">
      <alignment horizontal="center"/>
    </xf>
    <xf numFmtId="0" fontId="23" fillId="0" borderId="0" xfId="3" applyFont="1" applyFill="1" applyBorder="1" applyAlignment="1">
      <alignment horizontal="center"/>
    </xf>
    <xf numFmtId="0" fontId="20" fillId="0" borderId="18" xfId="3" applyFill="1" applyBorder="1" applyAlignment="1">
      <alignment horizontal="center" vertical="center" wrapText="1"/>
    </xf>
    <xf numFmtId="0" fontId="20" fillId="0" borderId="19" xfId="3" applyFill="1" applyBorder="1" applyAlignment="1">
      <alignment horizontal="center" vertical="center" wrapText="1"/>
    </xf>
    <xf numFmtId="0" fontId="20" fillId="0" borderId="20" xfId="3" applyFill="1" applyBorder="1" applyAlignment="1">
      <alignment horizontal="center" vertical="center" wrapText="1"/>
    </xf>
    <xf numFmtId="0" fontId="20" fillId="0" borderId="21" xfId="3" applyFill="1" applyBorder="1" applyAlignment="1">
      <alignment horizontal="center" vertical="center" textRotation="90" wrapText="1"/>
    </xf>
    <xf numFmtId="0" fontId="20" fillId="0" borderId="25" xfId="3" applyFill="1" applyBorder="1" applyAlignment="1">
      <alignment horizontal="center" vertical="center" textRotation="90" wrapText="1"/>
    </xf>
    <xf numFmtId="0" fontId="20" fillId="0" borderId="22" xfId="3" applyFill="1" applyBorder="1" applyAlignment="1">
      <alignment horizontal="center" vertical="center" wrapText="1"/>
    </xf>
    <xf numFmtId="0" fontId="20" fillId="0" borderId="23" xfId="3" applyFill="1" applyBorder="1" applyAlignment="1">
      <alignment horizontal="center" vertical="center" wrapText="1"/>
    </xf>
    <xf numFmtId="0" fontId="20" fillId="0" borderId="24" xfId="3" applyFill="1" applyBorder="1" applyAlignment="1">
      <alignment horizontal="center" vertical="center" wrapText="1"/>
    </xf>
    <xf numFmtId="0" fontId="20" fillId="0" borderId="26" xfId="3" applyFill="1" applyBorder="1" applyAlignment="1">
      <alignment horizontal="center" vertical="center" wrapText="1"/>
    </xf>
    <xf numFmtId="0" fontId="20" fillId="0" borderId="27" xfId="3" applyFill="1" applyBorder="1" applyAlignment="1">
      <alignment horizontal="center" vertical="center" wrapText="1"/>
    </xf>
    <xf numFmtId="0" fontId="20" fillId="0" borderId="28" xfId="3" applyFill="1" applyBorder="1" applyAlignment="1">
      <alignment horizontal="center" vertical="center" wrapText="1"/>
    </xf>
    <xf numFmtId="0" fontId="20" fillId="0" borderId="24" xfId="3" applyFill="1" applyBorder="1" applyAlignment="1">
      <alignment horizontal="center" vertical="center" textRotation="90" wrapText="1"/>
    </xf>
    <xf numFmtId="0" fontId="20" fillId="0" borderId="29" xfId="3" applyFill="1" applyBorder="1" applyAlignment="1">
      <alignment horizontal="center" vertical="center" textRotation="90" wrapText="1"/>
    </xf>
    <xf numFmtId="0" fontId="20" fillId="0" borderId="2" xfId="3" applyFill="1" applyBorder="1" applyAlignment="1">
      <alignment horizontal="left" vertical="top" wrapText="1"/>
    </xf>
    <xf numFmtId="0" fontId="20" fillId="0" borderId="3" xfId="3" applyFill="1" applyBorder="1" applyAlignment="1">
      <alignment horizontal="left" vertical="top" wrapText="1"/>
    </xf>
    <xf numFmtId="0" fontId="20" fillId="0" borderId="4" xfId="3" applyFill="1" applyBorder="1" applyAlignment="1">
      <alignment horizontal="left" vertical="top" wrapText="1"/>
    </xf>
    <xf numFmtId="0" fontId="26" fillId="0" borderId="2" xfId="3" applyFont="1" applyFill="1" applyBorder="1" applyAlignment="1">
      <alignment horizontal="left" vertical="top" wrapText="1"/>
    </xf>
    <xf numFmtId="0" fontId="26" fillId="0" borderId="3" xfId="3" applyFont="1" applyFill="1" applyBorder="1" applyAlignment="1">
      <alignment horizontal="left" vertical="top" wrapText="1"/>
    </xf>
    <xf numFmtId="0" fontId="26" fillId="0" borderId="4" xfId="3" applyFont="1" applyFill="1" applyBorder="1" applyAlignment="1">
      <alignment horizontal="left" vertical="top" wrapText="1"/>
    </xf>
    <xf numFmtId="0" fontId="25" fillId="0" borderId="3" xfId="3" applyFont="1" applyFill="1" applyBorder="1" applyAlignment="1">
      <alignment horizontal="center" wrapText="1"/>
    </xf>
    <xf numFmtId="0" fontId="25" fillId="0" borderId="3" xfId="3" applyFont="1" applyFill="1" applyBorder="1" applyAlignment="1">
      <alignment horizontal="center" vertical="top" wrapText="1"/>
    </xf>
    <xf numFmtId="0" fontId="25" fillId="0" borderId="12" xfId="3" applyFont="1" applyFill="1" applyBorder="1" applyAlignment="1">
      <alignment horizontal="center" vertical="top" wrapText="1"/>
    </xf>
    <xf numFmtId="0" fontId="25" fillId="0" borderId="0" xfId="3" applyFont="1" applyFill="1" applyAlignment="1">
      <alignment horizontal="center" vertical="top" wrapText="1"/>
    </xf>
    <xf numFmtId="0" fontId="33" fillId="0" borderId="0" xfId="5" applyFont="1" applyFill="1" applyBorder="1" applyAlignment="1">
      <alignment horizontal="center" vertical="top" wrapText="1"/>
    </xf>
    <xf numFmtId="0" fontId="34" fillId="0" borderId="0" xfId="5" applyFont="1" applyAlignment="1">
      <alignment horizontal="center" vertical="top" wrapText="1"/>
    </xf>
    <xf numFmtId="0" fontId="34" fillId="0" borderId="0" xfId="5" applyFont="1" applyAlignment="1">
      <alignment horizontal="center"/>
    </xf>
    <xf numFmtId="0" fontId="35" fillId="0" borderId="17" xfId="5" applyFont="1" applyFill="1" applyBorder="1" applyAlignment="1">
      <alignment horizontal="center" vertical="top" wrapText="1"/>
    </xf>
    <xf numFmtId="0" fontId="36" fillId="0" borderId="17" xfId="5" applyFont="1" applyBorder="1" applyAlignment="1">
      <alignment horizontal="center" vertical="top" wrapText="1"/>
    </xf>
    <xf numFmtId="0" fontId="31" fillId="0" borderId="13" xfId="5" applyFont="1" applyFill="1" applyBorder="1" applyAlignment="1">
      <alignment horizontal="center" vertical="center"/>
    </xf>
    <xf numFmtId="0" fontId="32" fillId="0" borderId="13" xfId="5" applyFont="1" applyBorder="1" applyAlignment="1">
      <alignment horizontal="center" vertical="center"/>
    </xf>
    <xf numFmtId="0" fontId="40" fillId="0" borderId="13" xfId="5" applyFont="1" applyFill="1" applyBorder="1" applyAlignment="1">
      <alignment horizontal="center"/>
    </xf>
    <xf numFmtId="0" fontId="40" fillId="0" borderId="7" xfId="5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3" fillId="4" borderId="5" xfId="0" applyFont="1" applyFill="1" applyBorder="1" applyAlignment="1">
      <alignment horizontal="center" vertical="center" wrapText="1"/>
    </xf>
    <xf numFmtId="0" fontId="43" fillId="4" borderId="6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43" fillId="4" borderId="4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3 2" xfId="5" xr:uid="{00000000-0005-0000-0000-000003000000}"/>
    <cellStyle name="Обычный 4" xfId="4" xr:uid="{00000000-0005-0000-0000-000004000000}"/>
    <cellStyle name="Обычный_1б" xfId="2" xr:uid="{00000000-0005-0000-0000-000005000000}"/>
    <cellStyle name="Процентный 2" xfId="6" xr:uid="{00000000-0005-0000-0000-000006000000}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5;&#1078;&#1077;&#1085;&#1077;&#1088;-&#1090;&#1077;&#1093;&#1085;&#1086;&#1083;&#1086;&#1075;\Desktop\&#1048;&#1088;&#1080;&#1085;&#1072;\&#1056;&#1072;&#1089;&#1095;&#1077;&#1090;%20&#1087;&#1086;&#1082;&#1072;&#1079;&#1072;&#1090;&#1077;&#1083;&#1077;&#1081;%20&#1085;&#1072;&#1076;&#1077;&#1078;&#1085;&#1086;&#1089;&#1090;&#1080;%20&#1080;%20&#1082;&#1072;&#1095;&#1077;&#1089;&#1090;&#1074;&#1072;%20&#1092;&#1072;&#1082;&#1090;%20&#1079;&#1072;%202018%20&#1075;&#1086;&#1076;%20&#1089;%20&#1080;&#1079;&#1084;&#1077;&#1085;&#1077;&#1085;&#1080;&#1103;&#1084;&#1080;&#1058;&#1086;&#1083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1.1"/>
      <sheetName val="1.2"/>
      <sheetName val="1.3"/>
      <sheetName val="1.6"/>
      <sheetName val="1.9"/>
      <sheetName val="6.1"/>
      <sheetName val="6.2"/>
      <sheetName val="6.2.новая"/>
      <sheetName val="6.3"/>
      <sheetName val="6.4"/>
      <sheetName val="3.1"/>
      <sheetName val="3.2"/>
      <sheetName val="3.3"/>
      <sheetName val="4.1"/>
      <sheetName val="4.2"/>
      <sheetName val="5.1"/>
      <sheetName val="7.1"/>
      <sheetName val="7.2"/>
      <sheetName val="8.1"/>
      <sheetName val="8.1нов"/>
      <sheetName val="8.3"/>
      <sheetName val="8.3 новая"/>
      <sheetName val="7.1-7.2"/>
    </sheetNames>
    <sheetDataSet>
      <sheetData sheetId="0"/>
      <sheetData sheetId="1"/>
      <sheetData sheetId="2">
        <row r="7">
          <cell r="C7">
            <v>7.8296703296703296E-3</v>
          </cell>
        </row>
      </sheetData>
      <sheetData sheetId="3"/>
      <sheetData sheetId="4">
        <row r="13">
          <cell r="A13" t="str">
            <v>Инженер-технолог</v>
          </cell>
          <cell r="D13" t="str">
            <v>А.В.Кривополенов</v>
          </cell>
        </row>
      </sheetData>
      <sheetData sheetId="5"/>
      <sheetData sheetId="6">
        <row r="8">
          <cell r="H8">
            <v>3</v>
          </cell>
        </row>
      </sheetData>
      <sheetData sheetId="7">
        <row r="17">
          <cell r="I17">
            <v>0.5</v>
          </cell>
        </row>
      </sheetData>
      <sheetData sheetId="8">
        <row r="12">
          <cell r="H12">
            <v>2</v>
          </cell>
        </row>
      </sheetData>
      <sheetData sheetId="9">
        <row r="9">
          <cell r="I9">
            <v>3</v>
          </cell>
        </row>
      </sheetData>
      <sheetData sheetId="10">
        <row r="70">
          <cell r="D70">
            <v>1.0836111111111113</v>
          </cell>
        </row>
      </sheetData>
      <sheetData sheetId="11">
        <row r="8">
          <cell r="D8">
            <v>1</v>
          </cell>
        </row>
      </sheetData>
      <sheetData sheetId="12">
        <row r="8">
          <cell r="D8">
            <v>1</v>
          </cell>
        </row>
      </sheetData>
      <sheetData sheetId="13">
        <row r="8">
          <cell r="D8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L20"/>
  <sheetViews>
    <sheetView view="pageBreakPreview" zoomScaleNormal="100" zoomScaleSheetLayoutView="100" workbookViewId="0">
      <selection activeCell="D6" sqref="D6"/>
    </sheetView>
  </sheetViews>
  <sheetFormatPr defaultRowHeight="12.75"/>
  <cols>
    <col min="2" max="2" width="35.5" customWidth="1"/>
    <col min="3" max="3" width="23.125" customWidth="1"/>
    <col min="4" max="4" width="30.75" customWidth="1"/>
    <col min="5" max="5" width="12" customWidth="1"/>
    <col min="6" max="6" width="19" customWidth="1"/>
    <col min="7" max="7" width="11.25" customWidth="1"/>
    <col min="8" max="8" width="16.125" customWidth="1"/>
    <col min="10" max="10" width="19.75" customWidth="1"/>
    <col min="12" max="12" width="20.375" customWidth="1"/>
  </cols>
  <sheetData>
    <row r="1" spans="1:12" ht="12.75" customHeight="1">
      <c r="A1" s="135" t="s">
        <v>207</v>
      </c>
      <c r="B1" s="135"/>
      <c r="C1" s="135"/>
      <c r="D1" s="135"/>
      <c r="E1" s="136"/>
      <c r="F1" s="136"/>
      <c r="G1" s="136"/>
      <c r="H1" s="136"/>
      <c r="I1" s="136"/>
      <c r="J1" s="136"/>
      <c r="K1" s="136"/>
      <c r="L1" s="136"/>
    </row>
    <row r="2" spans="1:12" ht="48.75" customHeight="1">
      <c r="A2" s="135"/>
      <c r="B2" s="135"/>
      <c r="C2" s="135"/>
      <c r="D2" s="135"/>
      <c r="E2" s="136"/>
      <c r="F2" s="136"/>
      <c r="G2" s="136"/>
      <c r="H2" s="136"/>
      <c r="I2" s="136"/>
      <c r="J2" s="136"/>
      <c r="K2" s="136"/>
      <c r="L2" s="136"/>
    </row>
    <row r="3" spans="1:12">
      <c r="A3" s="109"/>
      <c r="B3" s="109" t="s">
        <v>23</v>
      </c>
      <c r="C3" s="109"/>
      <c r="D3" s="109"/>
      <c r="E3" s="37"/>
      <c r="F3" s="37"/>
      <c r="G3" s="37"/>
      <c r="H3" s="37"/>
      <c r="I3" s="37"/>
      <c r="J3" s="37"/>
      <c r="K3" s="37"/>
      <c r="L3" s="37"/>
    </row>
    <row r="4" spans="1:12" ht="78" customHeight="1">
      <c r="A4" s="38" t="s">
        <v>9</v>
      </c>
      <c r="B4" s="2" t="s">
        <v>133</v>
      </c>
      <c r="C4" s="2" t="s">
        <v>10</v>
      </c>
      <c r="D4" s="2" t="s">
        <v>11</v>
      </c>
      <c r="E4" s="46"/>
      <c r="F4" s="46"/>
      <c r="G4" s="46"/>
      <c r="H4" s="46"/>
      <c r="I4" s="46"/>
      <c r="J4" s="46"/>
      <c r="K4" s="46"/>
      <c r="L4" s="46"/>
    </row>
    <row r="5" spans="1:12">
      <c r="A5" s="39">
        <v>1</v>
      </c>
      <c r="B5" s="13">
        <v>2</v>
      </c>
      <c r="C5" s="13">
        <v>3</v>
      </c>
      <c r="D5" s="13">
        <v>4</v>
      </c>
      <c r="E5" s="47"/>
      <c r="F5" s="47"/>
      <c r="G5" s="47"/>
      <c r="H5" s="47"/>
      <c r="I5" s="47"/>
      <c r="J5" s="47"/>
      <c r="K5" s="47"/>
      <c r="L5" s="47"/>
    </row>
    <row r="6" spans="1:12" ht="41.25" customHeight="1">
      <c r="A6" s="44">
        <v>1</v>
      </c>
      <c r="B6" s="19"/>
      <c r="C6" s="18">
        <v>0</v>
      </c>
      <c r="D6" s="100">
        <v>0</v>
      </c>
      <c r="E6" s="48"/>
      <c r="F6" s="49"/>
      <c r="G6" s="48"/>
      <c r="H6" s="50"/>
      <c r="I6" s="48"/>
      <c r="J6" s="49"/>
      <c r="K6" s="48"/>
      <c r="L6" s="50"/>
    </row>
    <row r="7" spans="1:12">
      <c r="A7" s="40"/>
      <c r="B7" s="14" t="s">
        <v>12</v>
      </c>
      <c r="C7" s="15">
        <f>SUM(C6:C6)</f>
        <v>0</v>
      </c>
      <c r="D7" s="15">
        <f>SUM(D6:D6)</f>
        <v>0</v>
      </c>
      <c r="E7" s="51"/>
      <c r="F7" s="51"/>
      <c r="G7" s="52"/>
      <c r="H7" s="52"/>
      <c r="I7" s="51"/>
      <c r="J7" s="51"/>
      <c r="K7" s="52"/>
      <c r="L7" s="52"/>
    </row>
    <row r="8" spans="1:12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ht="16.5" thickBot="1">
      <c r="A10" s="41" t="s">
        <v>5</v>
      </c>
      <c r="B10" s="42"/>
      <c r="C10" s="43" t="s">
        <v>8</v>
      </c>
      <c r="D10" s="45"/>
      <c r="E10" s="53"/>
      <c r="F10" s="54"/>
      <c r="G10" s="53"/>
      <c r="H10" s="37"/>
      <c r="I10" s="53"/>
      <c r="J10" s="54"/>
      <c r="K10" s="53"/>
      <c r="L10" s="37"/>
    </row>
    <row r="11" spans="1:12">
      <c r="E11" s="37"/>
      <c r="F11" s="37"/>
      <c r="G11" s="37"/>
      <c r="H11" s="37"/>
      <c r="I11" s="37"/>
      <c r="J11" s="37"/>
      <c r="K11" s="37"/>
      <c r="L11" s="37"/>
    </row>
    <row r="20" spans="2:2">
      <c r="B20" s="66"/>
    </row>
  </sheetData>
  <mergeCells count="3">
    <mergeCell ref="A1:D2"/>
    <mergeCell ref="E1:H2"/>
    <mergeCell ref="I1:L2"/>
  </mergeCells>
  <pageMargins left="0.7" right="0.7" top="0.75" bottom="0.75" header="0.3" footer="0.3"/>
  <pageSetup paperSize="9" scale="63" orientation="portrait" r:id="rId1"/>
  <colBreaks count="1" manualBreakCount="1">
    <brk id="12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2:F24"/>
  <sheetViews>
    <sheetView view="pageBreakPreview" topLeftCell="A10" zoomScale="75" zoomScaleNormal="75" zoomScaleSheetLayoutView="75" workbookViewId="0">
      <selection activeCell="F23" sqref="F23"/>
    </sheetView>
  </sheetViews>
  <sheetFormatPr defaultRowHeight="12.75" outlineLevelRow="1"/>
  <cols>
    <col min="1" max="1" width="68.75" style="21" customWidth="1"/>
    <col min="2" max="2" width="17.25" style="21" customWidth="1"/>
    <col min="3" max="3" width="16.875" style="21" customWidth="1"/>
    <col min="4" max="4" width="14.125" style="21" customWidth="1"/>
    <col min="5" max="5" width="15.5" style="21" customWidth="1"/>
    <col min="6" max="6" width="14.75" style="21" customWidth="1"/>
    <col min="7" max="16384" width="9" style="21"/>
  </cols>
  <sheetData>
    <row r="2" spans="1:6" ht="27.75" customHeight="1">
      <c r="A2" s="137" t="s">
        <v>140</v>
      </c>
      <c r="B2" s="137"/>
      <c r="C2" s="137"/>
      <c r="D2" s="137"/>
      <c r="E2" s="137"/>
      <c r="F2" s="137"/>
    </row>
    <row r="3" spans="1:6" ht="18">
      <c r="A3" s="137" t="s">
        <v>4</v>
      </c>
      <c r="B3" s="137"/>
      <c r="C3" s="137"/>
      <c r="D3" s="137"/>
      <c r="E3" s="137"/>
      <c r="F3" s="137"/>
    </row>
    <row r="4" spans="1:6" ht="19.5">
      <c r="A4" s="110"/>
    </row>
    <row r="5" spans="1:6" s="111" customFormat="1" ht="22.5" customHeight="1">
      <c r="A5" s="243" t="s">
        <v>195</v>
      </c>
      <c r="B5" s="245" t="s">
        <v>0</v>
      </c>
      <c r="C5" s="246"/>
      <c r="D5" s="243" t="s">
        <v>168</v>
      </c>
      <c r="E5" s="243" t="s">
        <v>162</v>
      </c>
      <c r="F5" s="243" t="s">
        <v>163</v>
      </c>
    </row>
    <row r="6" spans="1:6" s="111" customFormat="1" ht="28.5">
      <c r="A6" s="244"/>
      <c r="B6" s="117" t="s">
        <v>164</v>
      </c>
      <c r="C6" s="117" t="s">
        <v>165</v>
      </c>
      <c r="D6" s="244"/>
      <c r="E6" s="244"/>
      <c r="F6" s="244"/>
    </row>
    <row r="7" spans="1:6" s="112" customFormat="1" ht="14.25">
      <c r="A7" s="118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</row>
    <row r="8" spans="1:6" s="111" customFormat="1" ht="28.5">
      <c r="A8" s="119" t="s">
        <v>188</v>
      </c>
      <c r="B8" s="120" t="s">
        <v>1</v>
      </c>
      <c r="C8" s="126" t="s">
        <v>187</v>
      </c>
      <c r="D8" s="120" t="s">
        <v>1</v>
      </c>
      <c r="E8" s="120" t="s">
        <v>1</v>
      </c>
      <c r="F8" s="121">
        <v>2</v>
      </c>
    </row>
    <row r="9" spans="1:6" s="111" customFormat="1" ht="14.25">
      <c r="A9" s="113" t="s">
        <v>177</v>
      </c>
      <c r="B9" s="120"/>
      <c r="C9" s="120"/>
      <c r="D9" s="120"/>
      <c r="E9" s="120"/>
      <c r="F9" s="125"/>
    </row>
    <row r="10" spans="1:6" s="112" customFormat="1" ht="57" outlineLevel="1">
      <c r="A10" s="113" t="s">
        <v>189</v>
      </c>
      <c r="B10" s="121">
        <v>10</v>
      </c>
      <c r="C10" s="121">
        <v>10</v>
      </c>
      <c r="D10" s="128">
        <v>100</v>
      </c>
      <c r="E10" s="121" t="s">
        <v>138</v>
      </c>
      <c r="F10" s="121">
        <v>2</v>
      </c>
    </row>
    <row r="11" spans="1:6" s="112" customFormat="1" ht="42.75" outlineLevel="1">
      <c r="A11" s="113" t="s">
        <v>141</v>
      </c>
      <c r="B11" s="121">
        <v>5</v>
      </c>
      <c r="C11" s="134">
        <v>5</v>
      </c>
      <c r="D11" s="121">
        <v>100</v>
      </c>
      <c r="E11" s="121" t="s">
        <v>138</v>
      </c>
      <c r="F11" s="121">
        <v>2</v>
      </c>
    </row>
    <row r="12" spans="1:6" s="112" customFormat="1" ht="42.75" outlineLevel="1">
      <c r="A12" s="113" t="s">
        <v>190</v>
      </c>
      <c r="B12" s="121">
        <v>30</v>
      </c>
      <c r="C12" s="121">
        <v>30</v>
      </c>
      <c r="D12" s="128">
        <v>100</v>
      </c>
      <c r="E12" s="121" t="s">
        <v>1</v>
      </c>
      <c r="F12" s="127"/>
    </row>
    <row r="13" spans="1:6" s="112" customFormat="1" ht="14.25" outlineLevel="1">
      <c r="A13" s="113" t="s">
        <v>191</v>
      </c>
      <c r="B13" s="121">
        <v>40</v>
      </c>
      <c r="C13" s="121">
        <v>40</v>
      </c>
      <c r="D13" s="128">
        <v>100</v>
      </c>
      <c r="E13" s="121" t="s">
        <v>1</v>
      </c>
      <c r="F13" s="127"/>
    </row>
    <row r="14" spans="1:6" s="112" customFormat="1" ht="85.5" outlineLevel="1">
      <c r="A14" s="113" t="s">
        <v>192</v>
      </c>
      <c r="B14" s="121">
        <f>C14</f>
        <v>0</v>
      </c>
      <c r="C14" s="121">
        <v>0</v>
      </c>
      <c r="D14" s="128">
        <v>100</v>
      </c>
      <c r="E14" s="121" t="s">
        <v>138</v>
      </c>
      <c r="F14" s="121">
        <v>2</v>
      </c>
    </row>
    <row r="15" spans="1:6" s="111" customFormat="1" ht="42.75">
      <c r="A15" s="119" t="s">
        <v>142</v>
      </c>
      <c r="B15" s="120" t="s">
        <v>1</v>
      </c>
      <c r="C15" s="126" t="s">
        <v>187</v>
      </c>
      <c r="D15" s="124" t="s">
        <v>1</v>
      </c>
      <c r="E15" s="120"/>
      <c r="F15" s="125">
        <f>F16</f>
        <v>0.5</v>
      </c>
    </row>
    <row r="16" spans="1:6" s="112" customFormat="1" ht="42.75" outlineLevel="1">
      <c r="A16" s="113" t="s">
        <v>193</v>
      </c>
      <c r="B16" s="121">
        <v>0</v>
      </c>
      <c r="C16" s="121">
        <v>0</v>
      </c>
      <c r="D16" s="128">
        <v>100</v>
      </c>
      <c r="E16" s="121" t="s">
        <v>138</v>
      </c>
      <c r="F16" s="127">
        <v>0.5</v>
      </c>
    </row>
    <row r="17" spans="1:6" s="111" customFormat="1" ht="28.5">
      <c r="A17" s="119" t="s">
        <v>143</v>
      </c>
      <c r="B17" s="120" t="s">
        <v>1</v>
      </c>
      <c r="C17" s="126" t="s">
        <v>187</v>
      </c>
      <c r="D17" s="124" t="s">
        <v>1</v>
      </c>
      <c r="E17" s="120"/>
      <c r="F17" s="125">
        <f>AVERAGE(F19,F20)</f>
        <v>0.5</v>
      </c>
    </row>
    <row r="18" spans="1:6" s="111" customFormat="1" ht="14.25">
      <c r="A18" s="113" t="s">
        <v>177</v>
      </c>
      <c r="B18" s="120"/>
      <c r="C18" s="120"/>
      <c r="D18" s="124"/>
      <c r="E18" s="120"/>
      <c r="F18" s="125"/>
    </row>
    <row r="19" spans="1:6" s="112" customFormat="1" ht="60" customHeight="1" outlineLevel="1">
      <c r="A19" s="113" t="s">
        <v>196</v>
      </c>
      <c r="B19" s="121">
        <f>C19</f>
        <v>1</v>
      </c>
      <c r="C19" s="121">
        <v>1</v>
      </c>
      <c r="D19" s="128">
        <v>100</v>
      </c>
      <c r="E19" s="121" t="s">
        <v>136</v>
      </c>
      <c r="F19" s="127">
        <v>0.5</v>
      </c>
    </row>
    <row r="20" spans="1:6" s="112" customFormat="1" ht="72" customHeight="1" outlineLevel="1">
      <c r="A20" s="113" t="s">
        <v>144</v>
      </c>
      <c r="B20" s="121">
        <f>C20</f>
        <v>0</v>
      </c>
      <c r="C20" s="121">
        <v>0</v>
      </c>
      <c r="D20" s="128">
        <v>100</v>
      </c>
      <c r="E20" s="121" t="s">
        <v>138</v>
      </c>
      <c r="F20" s="127">
        <v>0.5</v>
      </c>
    </row>
    <row r="21" spans="1:6" s="111" customFormat="1" ht="42.75">
      <c r="A21" s="119" t="s">
        <v>145</v>
      </c>
      <c r="B21" s="120" t="s">
        <v>1</v>
      </c>
      <c r="C21" s="126" t="s">
        <v>187</v>
      </c>
      <c r="D21" s="124" t="s">
        <v>1</v>
      </c>
      <c r="E21" s="120"/>
      <c r="F21" s="125">
        <f>F22</f>
        <v>0.2</v>
      </c>
    </row>
    <row r="22" spans="1:6" s="112" customFormat="1" ht="57" outlineLevel="1">
      <c r="A22" s="113" t="s">
        <v>194</v>
      </c>
      <c r="B22" s="121">
        <f>C22</f>
        <v>0</v>
      </c>
      <c r="C22" s="121">
        <v>0</v>
      </c>
      <c r="D22" s="128">
        <v>100</v>
      </c>
      <c r="E22" s="121" t="s">
        <v>138</v>
      </c>
      <c r="F22" s="127">
        <v>0.2</v>
      </c>
    </row>
    <row r="23" spans="1:6" s="111" customFormat="1" ht="14.25">
      <c r="A23" s="119" t="s">
        <v>146</v>
      </c>
      <c r="B23" s="120" t="s">
        <v>1</v>
      </c>
      <c r="C23" s="120" t="s">
        <v>1</v>
      </c>
      <c r="D23" s="120" t="s">
        <v>1</v>
      </c>
      <c r="E23" s="120" t="s">
        <v>1</v>
      </c>
      <c r="F23" s="125">
        <f>AVERAGE(F8,F15,F17,F21)</f>
        <v>0.8</v>
      </c>
    </row>
    <row r="24" spans="1:6" s="4" customFormat="1" ht="53.25" customHeight="1">
      <c r="A24" s="5" t="s">
        <v>5</v>
      </c>
      <c r="B24" s="5" t="s">
        <v>8</v>
      </c>
      <c r="C24" s="5"/>
      <c r="D24" s="5"/>
      <c r="F24" s="5"/>
    </row>
  </sheetData>
  <mergeCells count="7">
    <mergeCell ref="A2:F2"/>
    <mergeCell ref="A3:F3"/>
    <mergeCell ref="A5:A6"/>
    <mergeCell ref="B5:C5"/>
    <mergeCell ref="D5:D6"/>
    <mergeCell ref="E5:E6"/>
    <mergeCell ref="F5:F6"/>
  </mergeCells>
  <pageMargins left="1.1811023622047245" right="0.39370078740157483" top="0.98425196850393704" bottom="0.98425196850393704" header="0.51181102362204722" footer="0.51181102362204722"/>
  <pageSetup paperSize="9" scale="50" orientation="portrait" r:id="rId1"/>
  <headerFooter alignWithMargins="0"/>
  <rowBreaks count="1" manualBreakCount="1">
    <brk id="24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G33"/>
  <sheetViews>
    <sheetView view="pageBreakPreview" topLeftCell="B1" zoomScale="75" zoomScaleNormal="75" zoomScaleSheetLayoutView="75" workbookViewId="0">
      <selection activeCell="K27" sqref="K27"/>
    </sheetView>
  </sheetViews>
  <sheetFormatPr defaultRowHeight="12.75" outlineLevelRow="1"/>
  <cols>
    <col min="1" max="1" width="5" style="21" hidden="1" customWidth="1"/>
    <col min="2" max="2" width="66" style="21" customWidth="1"/>
    <col min="3" max="3" width="18.5" style="21" customWidth="1"/>
    <col min="4" max="4" width="15.375" style="21" customWidth="1"/>
    <col min="5" max="5" width="13.875" style="21" customWidth="1"/>
    <col min="6" max="6" width="15.375" style="21" customWidth="1"/>
    <col min="7" max="7" width="14.75" style="21" customWidth="1"/>
    <col min="8" max="16384" width="9" style="21"/>
  </cols>
  <sheetData>
    <row r="1" spans="1:7" ht="27.75" customHeight="1">
      <c r="B1" s="137" t="s">
        <v>147</v>
      </c>
      <c r="C1" s="137"/>
      <c r="D1" s="137"/>
      <c r="E1" s="137"/>
      <c r="F1" s="137"/>
      <c r="G1" s="137"/>
    </row>
    <row r="2" spans="1:7" ht="33.75" customHeight="1">
      <c r="B2" s="137" t="s">
        <v>4</v>
      </c>
      <c r="C2" s="137"/>
      <c r="D2" s="137"/>
      <c r="E2" s="137"/>
      <c r="F2" s="137"/>
      <c r="G2" s="137"/>
    </row>
    <row r="3" spans="1:7" s="111" customFormat="1" ht="14.25" customHeight="1">
      <c r="A3" s="129"/>
      <c r="B3" s="243" t="s">
        <v>195</v>
      </c>
      <c r="C3" s="245" t="s">
        <v>0</v>
      </c>
      <c r="D3" s="246"/>
      <c r="E3" s="243" t="s">
        <v>168</v>
      </c>
      <c r="F3" s="243" t="s">
        <v>162</v>
      </c>
      <c r="G3" s="243" t="s">
        <v>163</v>
      </c>
    </row>
    <row r="4" spans="1:7" s="111" customFormat="1" ht="38.25" customHeight="1">
      <c r="A4" s="129"/>
      <c r="B4" s="244"/>
      <c r="C4" s="117" t="s">
        <v>164</v>
      </c>
      <c r="D4" s="117" t="s">
        <v>165</v>
      </c>
      <c r="E4" s="244"/>
      <c r="F4" s="244"/>
      <c r="G4" s="244"/>
    </row>
    <row r="5" spans="1:7" s="112" customFormat="1" ht="14.25">
      <c r="A5" s="130"/>
      <c r="B5" s="118">
        <v>1</v>
      </c>
      <c r="C5" s="118">
        <v>2</v>
      </c>
      <c r="D5" s="118">
        <v>3</v>
      </c>
      <c r="E5" s="118">
        <v>4</v>
      </c>
      <c r="F5" s="118">
        <v>5</v>
      </c>
      <c r="G5" s="118">
        <v>6</v>
      </c>
    </row>
    <row r="6" spans="1:7" s="112" customFormat="1" ht="14.25">
      <c r="A6" s="130"/>
      <c r="B6" s="131" t="s">
        <v>148</v>
      </c>
      <c r="C6" s="132"/>
      <c r="D6" s="132"/>
      <c r="E6" s="132"/>
      <c r="F6" s="132"/>
      <c r="G6" s="132"/>
    </row>
    <row r="7" spans="1:7" s="111" customFormat="1" ht="57">
      <c r="A7" s="129"/>
      <c r="B7" s="119" t="s">
        <v>197</v>
      </c>
      <c r="C7" s="120">
        <v>1</v>
      </c>
      <c r="D7" s="120">
        <v>1</v>
      </c>
      <c r="E7" s="128">
        <v>100</v>
      </c>
      <c r="F7" s="120" t="s">
        <v>136</v>
      </c>
      <c r="G7" s="121">
        <v>2</v>
      </c>
    </row>
    <row r="8" spans="1:7" s="111" customFormat="1" ht="37.5" customHeight="1">
      <c r="A8" s="129"/>
      <c r="B8" s="119" t="s">
        <v>149</v>
      </c>
      <c r="C8" s="120" t="s">
        <v>1</v>
      </c>
      <c r="D8" s="120" t="s">
        <v>1</v>
      </c>
      <c r="E8" s="128" t="s">
        <v>1</v>
      </c>
      <c r="F8" s="120" t="s">
        <v>1</v>
      </c>
      <c r="G8" s="121">
        <f>AVERAGE(G9:G14)</f>
        <v>2</v>
      </c>
    </row>
    <row r="9" spans="1:7" s="112" customFormat="1" ht="63" customHeight="1" outlineLevel="1">
      <c r="A9" s="116" t="s">
        <v>150</v>
      </c>
      <c r="B9" s="113" t="s">
        <v>151</v>
      </c>
      <c r="C9" s="128">
        <v>0</v>
      </c>
      <c r="D9" s="128">
        <v>0</v>
      </c>
      <c r="E9" s="128">
        <v>100</v>
      </c>
      <c r="F9" s="121" t="s">
        <v>138</v>
      </c>
      <c r="G9" s="121">
        <v>2</v>
      </c>
    </row>
    <row r="10" spans="1:7" s="112" customFormat="1" ht="74.25" customHeight="1" outlineLevel="1">
      <c r="A10" s="116" t="s">
        <v>150</v>
      </c>
      <c r="B10" s="113" t="s">
        <v>152</v>
      </c>
      <c r="C10" s="128">
        <v>0</v>
      </c>
      <c r="D10" s="128">
        <v>0</v>
      </c>
      <c r="E10" s="128">
        <v>100</v>
      </c>
      <c r="F10" s="121" t="s">
        <v>136</v>
      </c>
      <c r="G10" s="121">
        <v>2</v>
      </c>
    </row>
    <row r="11" spans="1:7" s="112" customFormat="1" ht="96.75" customHeight="1" outlineLevel="1">
      <c r="A11" s="116" t="s">
        <v>150</v>
      </c>
      <c r="B11" s="113" t="s">
        <v>198</v>
      </c>
      <c r="C11" s="128">
        <v>0</v>
      </c>
      <c r="D11" s="128">
        <v>0</v>
      </c>
      <c r="E11" s="128">
        <v>100</v>
      </c>
      <c r="F11" s="121" t="s">
        <v>138</v>
      </c>
      <c r="G11" s="121">
        <v>2</v>
      </c>
    </row>
    <row r="12" spans="1:7" s="112" customFormat="1" ht="77.25" customHeight="1" outlineLevel="1">
      <c r="A12" s="116" t="s">
        <v>150</v>
      </c>
      <c r="B12" s="113" t="s">
        <v>153</v>
      </c>
      <c r="C12" s="128">
        <v>0</v>
      </c>
      <c r="D12" s="128">
        <v>0</v>
      </c>
      <c r="E12" s="128">
        <v>100</v>
      </c>
      <c r="F12" s="121" t="s">
        <v>138</v>
      </c>
      <c r="G12" s="121">
        <v>2</v>
      </c>
    </row>
    <row r="13" spans="1:7" s="112" customFormat="1" ht="60.75" customHeight="1" outlineLevel="1">
      <c r="A13" s="116" t="s">
        <v>150</v>
      </c>
      <c r="B13" s="113" t="s">
        <v>154</v>
      </c>
      <c r="C13" s="128">
        <v>0</v>
      </c>
      <c r="D13" s="128">
        <v>0</v>
      </c>
      <c r="E13" s="128">
        <v>100</v>
      </c>
      <c r="F13" s="121" t="s">
        <v>136</v>
      </c>
      <c r="G13" s="121">
        <v>2</v>
      </c>
    </row>
    <row r="14" spans="1:7" s="112" customFormat="1" ht="42.75" outlineLevel="1">
      <c r="A14" s="130"/>
      <c r="B14" s="113" t="s">
        <v>199</v>
      </c>
      <c r="C14" s="128">
        <v>0</v>
      </c>
      <c r="D14" s="128">
        <v>0</v>
      </c>
      <c r="E14" s="128">
        <v>100</v>
      </c>
      <c r="F14" s="121" t="s">
        <v>136</v>
      </c>
      <c r="G14" s="121">
        <v>2</v>
      </c>
    </row>
    <row r="15" spans="1:7" s="111" customFormat="1" ht="28.5">
      <c r="A15" s="129"/>
      <c r="B15" s="119" t="s">
        <v>155</v>
      </c>
      <c r="C15" s="120" t="s">
        <v>1</v>
      </c>
      <c r="D15" s="120" t="s">
        <v>1</v>
      </c>
      <c r="E15" s="124" t="s">
        <v>1</v>
      </c>
      <c r="F15" s="120" t="s">
        <v>1</v>
      </c>
      <c r="G15" s="121">
        <f>AVERAGE(G17:G18)</f>
        <v>2</v>
      </c>
    </row>
    <row r="16" spans="1:7" s="111" customFormat="1" ht="14.25">
      <c r="A16" s="129"/>
      <c r="B16" s="113" t="s">
        <v>177</v>
      </c>
      <c r="C16" s="120"/>
      <c r="D16" s="120"/>
      <c r="E16" s="124"/>
      <c r="F16" s="120"/>
      <c r="G16" s="121"/>
    </row>
    <row r="17" spans="1:7" s="112" customFormat="1" ht="52.5" customHeight="1" outlineLevel="1">
      <c r="A17" s="116" t="s">
        <v>156</v>
      </c>
      <c r="B17" s="113" t="s">
        <v>200</v>
      </c>
      <c r="C17" s="121">
        <v>5</v>
      </c>
      <c r="D17" s="121">
        <v>5</v>
      </c>
      <c r="E17" s="128">
        <v>100</v>
      </c>
      <c r="F17" s="121" t="s">
        <v>138</v>
      </c>
      <c r="G17" s="121">
        <v>2</v>
      </c>
    </row>
    <row r="18" spans="1:7" s="112" customFormat="1" ht="42.75" outlineLevel="1">
      <c r="A18" s="130"/>
      <c r="B18" s="113" t="s">
        <v>157</v>
      </c>
      <c r="C18" s="121"/>
      <c r="D18" s="126" t="s">
        <v>187</v>
      </c>
      <c r="E18" s="128">
        <v>100</v>
      </c>
      <c r="F18" s="121" t="s">
        <v>136</v>
      </c>
      <c r="G18" s="121">
        <v>2</v>
      </c>
    </row>
    <row r="19" spans="1:7" s="112" customFormat="1" ht="14.25" outlineLevel="1">
      <c r="A19" s="130"/>
      <c r="B19" s="113" t="s">
        <v>201</v>
      </c>
      <c r="C19" s="121">
        <f>D19</f>
        <v>0</v>
      </c>
      <c r="D19" s="121">
        <v>0</v>
      </c>
      <c r="E19" s="128">
        <v>100</v>
      </c>
      <c r="F19" s="121" t="s">
        <v>1</v>
      </c>
      <c r="G19" s="121" t="s">
        <v>1</v>
      </c>
    </row>
    <row r="20" spans="1:7" s="112" customFormat="1" ht="28.5" outlineLevel="1">
      <c r="A20" s="130"/>
      <c r="B20" s="113" t="s">
        <v>202</v>
      </c>
      <c r="C20" s="121">
        <f>D20</f>
        <v>0</v>
      </c>
      <c r="D20" s="121">
        <v>0</v>
      </c>
      <c r="E20" s="128">
        <v>100</v>
      </c>
      <c r="F20" s="121" t="s">
        <v>1</v>
      </c>
      <c r="G20" s="121" t="s">
        <v>1</v>
      </c>
    </row>
    <row r="21" spans="1:7" s="112" customFormat="1" ht="27.75" customHeight="1" outlineLevel="1">
      <c r="A21" s="130"/>
      <c r="B21" s="133" t="s">
        <v>204</v>
      </c>
      <c r="C21" s="121">
        <f>D21</f>
        <v>0</v>
      </c>
      <c r="D21" s="121">
        <v>0</v>
      </c>
      <c r="E21" s="128">
        <v>100</v>
      </c>
      <c r="F21" s="121" t="s">
        <v>1</v>
      </c>
      <c r="G21" s="121" t="s">
        <v>1</v>
      </c>
    </row>
    <row r="22" spans="1:7" s="111" customFormat="1" ht="28.5">
      <c r="A22" s="129"/>
      <c r="B22" s="119" t="s">
        <v>158</v>
      </c>
      <c r="C22" s="120" t="s">
        <v>1</v>
      </c>
      <c r="D22" s="126" t="s">
        <v>187</v>
      </c>
      <c r="E22" s="128">
        <v>100</v>
      </c>
      <c r="F22" s="121" t="s">
        <v>138</v>
      </c>
      <c r="G22" s="121">
        <v>2</v>
      </c>
    </row>
    <row r="23" spans="1:7" s="112" customFormat="1" ht="42.75" outlineLevel="1">
      <c r="A23" s="130"/>
      <c r="B23" s="113" t="s">
        <v>159</v>
      </c>
      <c r="C23" s="121">
        <f>D23</f>
        <v>0</v>
      </c>
      <c r="D23" s="121">
        <v>0</v>
      </c>
      <c r="E23" s="128">
        <v>100</v>
      </c>
      <c r="F23" s="121" t="s">
        <v>138</v>
      </c>
      <c r="G23" s="121">
        <v>2</v>
      </c>
    </row>
    <row r="24" spans="1:7" s="111" customFormat="1" ht="57">
      <c r="A24" s="129"/>
      <c r="B24" s="119" t="s">
        <v>160</v>
      </c>
      <c r="C24" s="121" t="s">
        <v>1</v>
      </c>
      <c r="D24" s="126" t="s">
        <v>187</v>
      </c>
      <c r="E24" s="128" t="s">
        <v>1</v>
      </c>
      <c r="F24" s="120" t="s">
        <v>1</v>
      </c>
      <c r="G24" s="121">
        <v>2</v>
      </c>
    </row>
    <row r="25" spans="1:7" s="111" customFormat="1" ht="14.25">
      <c r="A25" s="129"/>
      <c r="B25" s="113" t="s">
        <v>177</v>
      </c>
      <c r="C25" s="120"/>
      <c r="D25" s="120"/>
      <c r="E25" s="124"/>
      <c r="F25" s="120"/>
      <c r="G25" s="121"/>
    </row>
    <row r="26" spans="1:7" s="112" customFormat="1" ht="42.75" outlineLevel="1">
      <c r="A26" s="116"/>
      <c r="B26" s="113" t="s">
        <v>205</v>
      </c>
      <c r="C26" s="121">
        <v>0</v>
      </c>
      <c r="D26" s="121">
        <v>0</v>
      </c>
      <c r="E26" s="128">
        <v>100</v>
      </c>
      <c r="F26" s="121" t="s">
        <v>138</v>
      </c>
      <c r="G26" s="121">
        <v>2</v>
      </c>
    </row>
    <row r="27" spans="1:7" s="112" customFormat="1" ht="90" customHeight="1" outlineLevel="1">
      <c r="A27" s="130"/>
      <c r="B27" s="113" t="s">
        <v>206</v>
      </c>
      <c r="C27" s="121">
        <f>D27</f>
        <v>0</v>
      </c>
      <c r="D27" s="121">
        <v>0</v>
      </c>
      <c r="E27" s="128">
        <v>100</v>
      </c>
      <c r="F27" s="121" t="s">
        <v>136</v>
      </c>
      <c r="G27" s="121">
        <v>2</v>
      </c>
    </row>
    <row r="28" spans="1:7" s="111" customFormat="1" ht="18" customHeight="1">
      <c r="A28" s="129"/>
      <c r="B28" s="119" t="s">
        <v>161</v>
      </c>
      <c r="C28" s="120" t="s">
        <v>1</v>
      </c>
      <c r="D28" s="120" t="s">
        <v>1</v>
      </c>
      <c r="E28" s="120" t="s">
        <v>1</v>
      </c>
      <c r="F28" s="120" t="s">
        <v>1</v>
      </c>
      <c r="G28" s="125">
        <f>AVERAGE(G7,G8,G15,G22,G24)</f>
        <v>2</v>
      </c>
    </row>
    <row r="29" spans="1:7">
      <c r="B29" s="3"/>
    </row>
    <row r="30" spans="1:7">
      <c r="B30" s="3"/>
    </row>
    <row r="31" spans="1:7" ht="15">
      <c r="B31" s="5" t="s">
        <v>5</v>
      </c>
      <c r="C31" s="5" t="s">
        <v>8</v>
      </c>
      <c r="D31" s="5"/>
      <c r="E31" s="5"/>
      <c r="F31" s="5"/>
      <c r="G31" s="5"/>
    </row>
    <row r="33" spans="2:2">
      <c r="B33" s="21" t="s">
        <v>203</v>
      </c>
    </row>
  </sheetData>
  <mergeCells count="7">
    <mergeCell ref="B1:G1"/>
    <mergeCell ref="B2:G2"/>
    <mergeCell ref="B3:B4"/>
    <mergeCell ref="C3:D3"/>
    <mergeCell ref="E3:E4"/>
    <mergeCell ref="F3:F4"/>
    <mergeCell ref="G3:G4"/>
  </mergeCells>
  <pageMargins left="1.1811023622047245" right="0.39370078740157483" top="0.98425196850393704" bottom="0.98425196850393704" header="0" footer="0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C12"/>
  <sheetViews>
    <sheetView view="pageBreakPreview" zoomScaleNormal="75" zoomScaleSheetLayoutView="100" workbookViewId="0">
      <selection activeCell="B7" sqref="B7"/>
    </sheetView>
  </sheetViews>
  <sheetFormatPr defaultRowHeight="12.75"/>
  <cols>
    <col min="1" max="1" width="62.75" style="1" customWidth="1"/>
    <col min="2" max="2" width="22.625" style="1" customWidth="1"/>
    <col min="3" max="3" width="0.125" style="1" customWidth="1"/>
    <col min="4" max="4" width="4.25" style="1" customWidth="1"/>
    <col min="5" max="5" width="11.5" style="1" customWidth="1"/>
    <col min="6" max="6" width="14.625" style="1" customWidth="1"/>
    <col min="7" max="7" width="11.75" style="1" customWidth="1"/>
    <col min="8" max="8" width="17.625" style="1" customWidth="1"/>
    <col min="9" max="9" width="11.625" style="1" customWidth="1"/>
    <col min="10" max="10" width="14.625" style="1" customWidth="1"/>
    <col min="11" max="16384" width="9" style="1"/>
  </cols>
  <sheetData>
    <row r="1" spans="1:3" ht="76.5" customHeight="1">
      <c r="A1" s="137" t="s">
        <v>208</v>
      </c>
      <c r="B1" s="137"/>
      <c r="C1" s="137"/>
    </row>
    <row r="2" spans="1:3" ht="62.25" customHeight="1">
      <c r="A2" s="137" t="s">
        <v>4</v>
      </c>
      <c r="B2" s="137"/>
      <c r="C2" s="137"/>
    </row>
    <row r="3" spans="1:3" ht="19.5">
      <c r="A3" s="138"/>
      <c r="B3" s="139"/>
    </row>
    <row r="4" spans="1:3" s="4" customFormat="1" ht="32.25" customHeight="1">
      <c r="A4" s="17" t="s">
        <v>2</v>
      </c>
      <c r="B4" s="35" t="s">
        <v>0</v>
      </c>
      <c r="C4" s="20"/>
    </row>
    <row r="5" spans="1:3" s="4" customFormat="1" ht="46.5" customHeight="1">
      <c r="A5" s="8" t="s">
        <v>3</v>
      </c>
      <c r="B5" s="6">
        <v>2665</v>
      </c>
      <c r="C5" s="6" t="e">
        <f>#REF!+#REF!</f>
        <v>#REF!</v>
      </c>
    </row>
    <row r="6" spans="1:3" s="4" customFormat="1" ht="46.5" customHeight="1">
      <c r="A6" s="7" t="s">
        <v>13</v>
      </c>
      <c r="B6" s="22">
        <v>0</v>
      </c>
      <c r="C6" s="12">
        <v>20</v>
      </c>
    </row>
    <row r="7" spans="1:3" s="5" customFormat="1" ht="46.5" customHeight="1">
      <c r="A7" s="9" t="s">
        <v>6</v>
      </c>
      <c r="B7" s="106">
        <f>IF(B5=0,0,B6/B5)</f>
        <v>0</v>
      </c>
      <c r="C7" s="16" t="e">
        <f>IF(C5=0,0,C6/C5)</f>
        <v>#REF!</v>
      </c>
    </row>
    <row r="9" spans="1:3">
      <c r="A9" s="3"/>
    </row>
    <row r="10" spans="1:3">
      <c r="A10" s="3"/>
    </row>
    <row r="12" spans="1:3" s="5" customFormat="1" ht="30" customHeight="1">
      <c r="A12" s="5" t="s">
        <v>5</v>
      </c>
      <c r="B12" s="5" t="s">
        <v>8</v>
      </c>
    </row>
  </sheetData>
  <mergeCells count="3">
    <mergeCell ref="A1:C1"/>
    <mergeCell ref="A2:C2"/>
    <mergeCell ref="A3:B3"/>
  </mergeCells>
  <pageMargins left="1.1811023622047243" right="0.39370078740157483" top="0.78740157480314965" bottom="0.78740157480314965" header="0" footer="0"/>
  <pageSetup paperSize="8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C12"/>
  <sheetViews>
    <sheetView view="pageBreakPreview" topLeftCell="A4" zoomScale="112" zoomScaleNormal="100" zoomScaleSheetLayoutView="112" workbookViewId="0">
      <selection activeCell="D15" sqref="D15"/>
    </sheetView>
  </sheetViews>
  <sheetFormatPr defaultRowHeight="12.75"/>
  <cols>
    <col min="1" max="1" width="6.375" customWidth="1"/>
    <col min="2" max="2" width="40.25" customWidth="1"/>
    <col min="3" max="3" width="41.125" customWidth="1"/>
  </cols>
  <sheetData>
    <row r="1" spans="1:3" ht="48.75" customHeight="1">
      <c r="A1" s="142" t="s">
        <v>209</v>
      </c>
      <c r="B1" s="142"/>
      <c r="C1" s="142"/>
    </row>
    <row r="2" spans="1:3" ht="30.75" customHeight="1">
      <c r="A2" s="142" t="s">
        <v>4</v>
      </c>
      <c r="B2" s="142"/>
      <c r="C2" s="142"/>
    </row>
    <row r="3" spans="1:3" ht="44.25" customHeight="1">
      <c r="A3" s="67" t="s">
        <v>94</v>
      </c>
      <c r="B3" s="68" t="s">
        <v>95</v>
      </c>
      <c r="C3" s="68" t="s">
        <v>96</v>
      </c>
    </row>
    <row r="4" spans="1:3" ht="44.25" customHeight="1">
      <c r="A4" s="140">
        <v>1</v>
      </c>
      <c r="B4" s="140" t="s">
        <v>97</v>
      </c>
      <c r="C4" s="71">
        <v>2665</v>
      </c>
    </row>
    <row r="5" spans="1:3" ht="49.5" customHeight="1">
      <c r="A5" s="141"/>
      <c r="B5" s="141"/>
      <c r="C5" s="69" t="s">
        <v>102</v>
      </c>
    </row>
    <row r="6" spans="1:3" ht="45" customHeight="1">
      <c r="A6" s="140">
        <v>2</v>
      </c>
      <c r="B6" s="140" t="s">
        <v>98</v>
      </c>
      <c r="C6" s="72">
        <v>0</v>
      </c>
    </row>
    <row r="7" spans="1:3" ht="102" customHeight="1">
      <c r="A7" s="141"/>
      <c r="B7" s="141"/>
      <c r="C7" s="105" t="s">
        <v>100</v>
      </c>
    </row>
    <row r="8" spans="1:3" ht="53.25" customHeight="1">
      <c r="A8" s="140">
        <v>3</v>
      </c>
      <c r="B8" s="140" t="s">
        <v>99</v>
      </c>
      <c r="C8" s="72">
        <v>0</v>
      </c>
    </row>
    <row r="9" spans="1:3" ht="93.75" customHeight="1">
      <c r="A9" s="141"/>
      <c r="B9" s="141"/>
      <c r="C9" s="70" t="s">
        <v>101</v>
      </c>
    </row>
    <row r="12" spans="1:3" ht="15.75">
      <c r="A12" s="11" t="s">
        <v>5</v>
      </c>
      <c r="B12" s="10"/>
      <c r="C12" s="11" t="s">
        <v>8</v>
      </c>
    </row>
  </sheetData>
  <mergeCells count="8">
    <mergeCell ref="A8:A9"/>
    <mergeCell ref="B8:B9"/>
    <mergeCell ref="A1:C1"/>
    <mergeCell ref="A2:C2"/>
    <mergeCell ref="A4:A5"/>
    <mergeCell ref="B4:B5"/>
    <mergeCell ref="A6:A7"/>
    <mergeCell ref="B6:B7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CZ27"/>
  <sheetViews>
    <sheetView view="pageBreakPreview" topLeftCell="A7" zoomScale="118" zoomScaleNormal="100" zoomScaleSheetLayoutView="118" workbookViewId="0">
      <selection activeCell="BE8" sqref="BE8:CB8"/>
    </sheetView>
  </sheetViews>
  <sheetFormatPr defaultColWidth="0.75" defaultRowHeight="15"/>
  <cols>
    <col min="1" max="16384" width="0.75" style="24"/>
  </cols>
  <sheetData>
    <row r="1" spans="1:104" s="23" customFormat="1" ht="15.75"/>
    <row r="2" spans="1:104" s="23" customFormat="1" ht="33.75" customHeight="1">
      <c r="A2" s="143" t="s">
        <v>24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</row>
    <row r="3" spans="1:104" ht="15.75">
      <c r="F3" s="144" t="s">
        <v>213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</row>
    <row r="4" spans="1:104" s="25" customFormat="1" ht="12.75">
      <c r="F4" s="145" t="s">
        <v>25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</row>
    <row r="6" spans="1:104" s="26" customFormat="1" ht="138.75" customHeight="1">
      <c r="A6" s="146" t="s">
        <v>26</v>
      </c>
      <c r="B6" s="147"/>
      <c r="C6" s="147"/>
      <c r="D6" s="147"/>
      <c r="E6" s="147"/>
      <c r="F6" s="147"/>
      <c r="G6" s="148" t="s">
        <v>27</v>
      </c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50"/>
      <c r="BE6" s="148" t="s">
        <v>28</v>
      </c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50"/>
      <c r="CC6" s="148" t="s">
        <v>29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50"/>
    </row>
    <row r="7" spans="1:104" s="28" customFormat="1" ht="39" customHeight="1">
      <c r="A7" s="151" t="s">
        <v>30</v>
      </c>
      <c r="B7" s="151"/>
      <c r="C7" s="151"/>
      <c r="D7" s="151"/>
      <c r="E7" s="151"/>
      <c r="F7" s="151"/>
      <c r="G7" s="27"/>
      <c r="H7" s="152" t="s">
        <v>31</v>
      </c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3"/>
      <c r="BE7" s="154">
        <v>192.899</v>
      </c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6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</row>
    <row r="8" spans="1:104" s="28" customFormat="1" ht="46.5" customHeight="1">
      <c r="A8" s="151" t="s">
        <v>21</v>
      </c>
      <c r="B8" s="151"/>
      <c r="C8" s="151"/>
      <c r="D8" s="151"/>
      <c r="E8" s="151"/>
      <c r="F8" s="151"/>
      <c r="G8" s="27"/>
      <c r="H8" s="152" t="s">
        <v>32</v>
      </c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3"/>
      <c r="BE8" s="154">
        <v>160.32900000000001</v>
      </c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6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</row>
    <row r="9" spans="1:104" s="28" customFormat="1" ht="39" customHeight="1">
      <c r="A9" s="160" t="s">
        <v>14</v>
      </c>
      <c r="B9" s="161"/>
      <c r="C9" s="161"/>
      <c r="D9" s="161"/>
      <c r="E9" s="161"/>
      <c r="F9" s="162"/>
      <c r="G9" s="166"/>
      <c r="H9" s="168" t="s">
        <v>33</v>
      </c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9"/>
      <c r="BE9" s="172">
        <f>BE8/BE7</f>
        <v>0.83115516410142098</v>
      </c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4"/>
      <c r="CC9" s="178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80"/>
    </row>
    <row r="10" spans="1:104" s="28" customFormat="1" ht="25.5" customHeight="1">
      <c r="A10" s="163"/>
      <c r="B10" s="164"/>
      <c r="C10" s="164"/>
      <c r="D10" s="164"/>
      <c r="E10" s="164"/>
      <c r="F10" s="165"/>
      <c r="G10" s="167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1"/>
      <c r="BE10" s="175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7"/>
      <c r="CC10" s="181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3"/>
    </row>
    <row r="11" spans="1:104" s="28" customFormat="1" ht="39" customHeight="1">
      <c r="A11" s="151" t="s">
        <v>15</v>
      </c>
      <c r="B11" s="151"/>
      <c r="C11" s="151"/>
      <c r="D11" s="151"/>
      <c r="E11" s="151"/>
      <c r="F11" s="151"/>
      <c r="G11" s="159" t="s">
        <v>34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8">
        <v>2665</v>
      </c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</row>
    <row r="12" spans="1:104" s="28" customFormat="1" ht="0.75" customHeight="1">
      <c r="A12" s="151"/>
      <c r="B12" s="151"/>
      <c r="C12" s="151"/>
      <c r="D12" s="151"/>
      <c r="E12" s="151"/>
      <c r="F12" s="151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</row>
    <row r="13" spans="1:104" s="28" customFormat="1" ht="19.5" customHeight="1">
      <c r="A13" s="151" t="s">
        <v>16</v>
      </c>
      <c r="B13" s="151"/>
      <c r="C13" s="151"/>
      <c r="D13" s="151"/>
      <c r="E13" s="151"/>
      <c r="F13" s="151"/>
      <c r="G13" s="185" t="s">
        <v>35</v>
      </c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3"/>
      <c r="BE13" s="184">
        <v>456</v>
      </c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</row>
    <row r="14" spans="1:104" s="28" customFormat="1" ht="18" customHeight="1">
      <c r="A14" s="151" t="s">
        <v>17</v>
      </c>
      <c r="B14" s="151"/>
      <c r="C14" s="151"/>
      <c r="D14" s="151"/>
      <c r="E14" s="151"/>
      <c r="F14" s="151"/>
      <c r="G14" s="185" t="s">
        <v>36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3"/>
      <c r="BE14" s="184">
        <v>12.6</v>
      </c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</row>
    <row r="15" spans="1:104" s="28" customFormat="1" ht="39" customHeight="1">
      <c r="A15" s="160" t="s">
        <v>18</v>
      </c>
      <c r="B15" s="161"/>
      <c r="C15" s="161"/>
      <c r="D15" s="161"/>
      <c r="E15" s="161"/>
      <c r="F15" s="162"/>
      <c r="G15" s="166"/>
      <c r="H15" s="168" t="s">
        <v>37</v>
      </c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9"/>
      <c r="BE15" s="186" t="s">
        <v>103</v>
      </c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8"/>
      <c r="CC15" s="192" t="s">
        <v>1</v>
      </c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4"/>
    </row>
    <row r="16" spans="1:104" s="28" customFormat="1" ht="6.75" customHeight="1">
      <c r="A16" s="163"/>
      <c r="B16" s="164"/>
      <c r="C16" s="164"/>
      <c r="D16" s="164"/>
      <c r="E16" s="164"/>
      <c r="F16" s="165"/>
      <c r="G16" s="167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1"/>
      <c r="BE16" s="189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1"/>
      <c r="CC16" s="195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7"/>
    </row>
    <row r="17" spans="1:104" s="28" customFormat="1" ht="39" customHeight="1">
      <c r="A17" s="160" t="s">
        <v>19</v>
      </c>
      <c r="B17" s="161"/>
      <c r="C17" s="161"/>
      <c r="D17" s="161"/>
      <c r="E17" s="161"/>
      <c r="F17" s="162"/>
      <c r="G17" s="166"/>
      <c r="H17" s="168" t="s">
        <v>38</v>
      </c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9"/>
      <c r="BE17" s="186" t="s">
        <v>104</v>
      </c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8"/>
      <c r="CC17" s="192" t="s">
        <v>1</v>
      </c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4"/>
    </row>
    <row r="18" spans="1:104" s="28" customFormat="1" ht="6.75" customHeight="1">
      <c r="A18" s="163"/>
      <c r="B18" s="164"/>
      <c r="C18" s="164"/>
      <c r="D18" s="164"/>
      <c r="E18" s="164"/>
      <c r="F18" s="165"/>
      <c r="G18" s="167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1"/>
      <c r="BE18" s="189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1"/>
      <c r="CC18" s="195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7"/>
    </row>
    <row r="19" spans="1:10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104" s="30" customFormat="1" ht="13.5">
      <c r="A20" s="199" t="s">
        <v>39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200"/>
    </row>
    <row r="21" spans="1:104" s="30" customFormat="1" ht="41.25" customHeight="1">
      <c r="A21" s="199" t="s">
        <v>40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/>
    </row>
    <row r="22" spans="1:104" s="30" customFormat="1" ht="31.5" customHeight="1">
      <c r="A22" s="199" t="s">
        <v>41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</row>
    <row r="23" spans="1:104" s="30" customFormat="1" ht="37.5" customHeight="1">
      <c r="A23" s="199" t="s">
        <v>42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</row>
    <row r="24" spans="1:104" s="30" customFormat="1" ht="13.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</row>
    <row r="26" spans="1:104">
      <c r="B26" s="201" t="str">
        <f>'[1]1.6'!A13</f>
        <v>Инженер-технолог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33"/>
      <c r="BN26" s="202" t="str">
        <f>'[1]1.6'!D13</f>
        <v>А.В.Кривополенов</v>
      </c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</row>
    <row r="27" spans="1:104">
      <c r="B27" s="198" t="s">
        <v>43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34"/>
      <c r="BN27" s="198" t="s">
        <v>44</v>
      </c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</row>
  </sheetData>
  <mergeCells count="50">
    <mergeCell ref="B27:BL27"/>
    <mergeCell ref="BN27:CM27"/>
    <mergeCell ref="A20:CZ20"/>
    <mergeCell ref="A21:CZ21"/>
    <mergeCell ref="A22:CZ22"/>
    <mergeCell ref="A23:CZ23"/>
    <mergeCell ref="B26:BL26"/>
    <mergeCell ref="BN26:CM26"/>
    <mergeCell ref="A15:F16"/>
    <mergeCell ref="G15:G16"/>
    <mergeCell ref="H15:BD16"/>
    <mergeCell ref="BE15:CB16"/>
    <mergeCell ref="CC15:CZ16"/>
    <mergeCell ref="A17:F18"/>
    <mergeCell ref="G17:G18"/>
    <mergeCell ref="H17:BD18"/>
    <mergeCell ref="BE17:CB18"/>
    <mergeCell ref="CC17:CZ18"/>
    <mergeCell ref="A13:F13"/>
    <mergeCell ref="BE13:CB13"/>
    <mergeCell ref="CC13:CZ13"/>
    <mergeCell ref="A14:F14"/>
    <mergeCell ref="BE14:CB14"/>
    <mergeCell ref="CC14:CZ14"/>
    <mergeCell ref="G13:BD13"/>
    <mergeCell ref="G14:BD14"/>
    <mergeCell ref="A11:F12"/>
    <mergeCell ref="BE11:CB12"/>
    <mergeCell ref="CC11:CZ12"/>
    <mergeCell ref="G11:BD12"/>
    <mergeCell ref="A9:F10"/>
    <mergeCell ref="G9:G10"/>
    <mergeCell ref="H9:BD10"/>
    <mergeCell ref="BE9:CB10"/>
    <mergeCell ref="CC9:CZ10"/>
    <mergeCell ref="A7:F7"/>
    <mergeCell ref="H7:BD7"/>
    <mergeCell ref="BE7:CB7"/>
    <mergeCell ref="CC7:CZ7"/>
    <mergeCell ref="A8:F8"/>
    <mergeCell ref="H8:BD8"/>
    <mergeCell ref="BE8:CB8"/>
    <mergeCell ref="CC8:CZ8"/>
    <mergeCell ref="A2:CZ2"/>
    <mergeCell ref="F3:CU3"/>
    <mergeCell ref="F4:CU4"/>
    <mergeCell ref="A6:F6"/>
    <mergeCell ref="G6:BD6"/>
    <mergeCell ref="BE6:CB6"/>
    <mergeCell ref="CC6:CZ6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AC997"/>
  <sheetViews>
    <sheetView view="pageBreakPreview" zoomScale="84" zoomScaleNormal="84" zoomScaleSheetLayoutView="84" workbookViewId="0">
      <selection activeCell="H10" sqref="B10:H10"/>
    </sheetView>
  </sheetViews>
  <sheetFormatPr defaultRowHeight="16.5"/>
  <cols>
    <col min="1" max="1" width="8" style="65" customWidth="1"/>
    <col min="2" max="2" width="16" style="65" customWidth="1"/>
    <col min="3" max="3" width="8" style="65" customWidth="1"/>
    <col min="4" max="4" width="11.5" style="65" customWidth="1"/>
    <col min="5" max="5" width="8" style="65" customWidth="1"/>
    <col min="6" max="6" width="18.125" style="65" customWidth="1"/>
    <col min="7" max="7" width="17.125" style="65" customWidth="1"/>
    <col min="8" max="8" width="6.375" style="65" customWidth="1"/>
    <col min="9" max="9" width="8" style="65" customWidth="1"/>
    <col min="10" max="10" width="10.875" style="55" customWidth="1"/>
    <col min="11" max="21" width="9" style="55"/>
    <col min="22" max="22" width="13.375" style="55" customWidth="1"/>
    <col min="23" max="23" width="9" style="55"/>
    <col min="24" max="24" width="10.875" style="55" customWidth="1"/>
    <col min="25" max="16384" width="9" style="55"/>
  </cols>
  <sheetData>
    <row r="1" spans="1:29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29" ht="16.5" customHeight="1">
      <c r="A2" s="204" t="s">
        <v>210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</row>
    <row r="3" spans="1:29" ht="18.75">
      <c r="A3" s="204" t="s">
        <v>78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</row>
    <row r="4" spans="1:29" ht="15.75" thickBot="1">
      <c r="A4" s="205" t="s">
        <v>79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</row>
    <row r="5" spans="1:29" ht="32.25" customHeight="1" thickBot="1">
      <c r="A5" s="206" t="s">
        <v>51</v>
      </c>
      <c r="B5" s="207"/>
      <c r="C5" s="207"/>
      <c r="D5" s="207"/>
      <c r="E5" s="207"/>
      <c r="F5" s="207"/>
      <c r="G5" s="207"/>
      <c r="H5" s="207"/>
      <c r="I5" s="208"/>
      <c r="J5" s="207" t="s">
        <v>52</v>
      </c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8"/>
      <c r="W5" s="209" t="s">
        <v>53</v>
      </c>
      <c r="X5" s="211" t="s">
        <v>54</v>
      </c>
      <c r="Y5" s="212"/>
      <c r="Z5" s="213"/>
      <c r="AA5" s="217" t="s">
        <v>55</v>
      </c>
    </row>
    <row r="6" spans="1:29" ht="171.75" customHeight="1" thickBot="1">
      <c r="A6" s="209" t="s">
        <v>80</v>
      </c>
      <c r="B6" s="209" t="s">
        <v>81</v>
      </c>
      <c r="C6" s="209" t="s">
        <v>56</v>
      </c>
      <c r="D6" s="209" t="s">
        <v>82</v>
      </c>
      <c r="E6" s="209" t="s">
        <v>57</v>
      </c>
      <c r="F6" s="209" t="s">
        <v>58</v>
      </c>
      <c r="G6" s="209" t="s">
        <v>59</v>
      </c>
      <c r="H6" s="209" t="s">
        <v>60</v>
      </c>
      <c r="I6" s="209" t="s">
        <v>83</v>
      </c>
      <c r="J6" s="217" t="s">
        <v>61</v>
      </c>
      <c r="K6" s="209" t="s">
        <v>62</v>
      </c>
      <c r="L6" s="209" t="s">
        <v>63</v>
      </c>
      <c r="M6" s="206" t="s">
        <v>64</v>
      </c>
      <c r="N6" s="207"/>
      <c r="O6" s="207"/>
      <c r="P6" s="207"/>
      <c r="Q6" s="207"/>
      <c r="R6" s="207"/>
      <c r="S6" s="207"/>
      <c r="T6" s="207"/>
      <c r="U6" s="208"/>
      <c r="V6" s="209" t="s">
        <v>65</v>
      </c>
      <c r="W6" s="210"/>
      <c r="X6" s="214"/>
      <c r="Y6" s="215"/>
      <c r="Z6" s="216"/>
      <c r="AA6" s="218"/>
    </row>
    <row r="7" spans="1:29" ht="63.75" customHeight="1" thickBot="1">
      <c r="A7" s="210"/>
      <c r="B7" s="210"/>
      <c r="C7" s="210"/>
      <c r="D7" s="210"/>
      <c r="E7" s="210"/>
      <c r="F7" s="210"/>
      <c r="G7" s="210"/>
      <c r="H7" s="210"/>
      <c r="I7" s="210"/>
      <c r="J7" s="218"/>
      <c r="K7" s="210"/>
      <c r="L7" s="210"/>
      <c r="M7" s="209" t="s">
        <v>66</v>
      </c>
      <c r="N7" s="206" t="s">
        <v>67</v>
      </c>
      <c r="O7" s="207"/>
      <c r="P7" s="208"/>
      <c r="Q7" s="206" t="s">
        <v>84</v>
      </c>
      <c r="R7" s="207"/>
      <c r="S7" s="207"/>
      <c r="T7" s="208"/>
      <c r="U7" s="209" t="s">
        <v>45</v>
      </c>
      <c r="V7" s="210"/>
      <c r="W7" s="210"/>
      <c r="X7" s="209" t="s">
        <v>68</v>
      </c>
      <c r="Y7" s="209" t="s">
        <v>69</v>
      </c>
      <c r="Z7" s="209" t="s">
        <v>70</v>
      </c>
      <c r="AA7" s="218"/>
    </row>
    <row r="8" spans="1:29" ht="141.75" customHeight="1" thickBot="1">
      <c r="A8" s="210"/>
      <c r="B8" s="210"/>
      <c r="C8" s="210"/>
      <c r="D8" s="210"/>
      <c r="E8" s="210"/>
      <c r="F8" s="210"/>
      <c r="G8" s="210"/>
      <c r="H8" s="210"/>
      <c r="I8" s="210"/>
      <c r="J8" s="218"/>
      <c r="K8" s="210"/>
      <c r="L8" s="210"/>
      <c r="M8" s="210"/>
      <c r="N8" s="56" t="s">
        <v>46</v>
      </c>
      <c r="O8" s="56" t="s">
        <v>47</v>
      </c>
      <c r="P8" s="56" t="s">
        <v>48</v>
      </c>
      <c r="Q8" s="56" t="s">
        <v>49</v>
      </c>
      <c r="R8" s="56" t="s">
        <v>50</v>
      </c>
      <c r="S8" s="56" t="s">
        <v>85</v>
      </c>
      <c r="T8" s="56" t="s">
        <v>86</v>
      </c>
      <c r="U8" s="210"/>
      <c r="V8" s="210"/>
      <c r="W8" s="210"/>
      <c r="X8" s="210"/>
      <c r="Y8" s="210"/>
      <c r="Z8" s="210"/>
      <c r="AA8" s="218"/>
    </row>
    <row r="9" spans="1:29" ht="17.25" customHeight="1" thickBot="1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  <c r="N9" s="57">
        <v>14</v>
      </c>
      <c r="O9" s="57">
        <v>15</v>
      </c>
      <c r="P9" s="57">
        <v>16</v>
      </c>
      <c r="Q9" s="57">
        <v>17</v>
      </c>
      <c r="R9" s="57">
        <v>18</v>
      </c>
      <c r="S9" s="57">
        <v>19</v>
      </c>
      <c r="T9" s="57">
        <v>20</v>
      </c>
      <c r="U9" s="57">
        <v>21</v>
      </c>
      <c r="V9" s="57">
        <v>22</v>
      </c>
      <c r="W9" s="57">
        <v>23</v>
      </c>
      <c r="X9" s="57">
        <v>24</v>
      </c>
      <c r="Y9" s="57">
        <v>25</v>
      </c>
      <c r="Z9" s="57">
        <v>26</v>
      </c>
      <c r="AA9" s="57">
        <v>27</v>
      </c>
    </row>
    <row r="10" spans="1:29" s="60" customFormat="1" ht="30.75" customHeight="1">
      <c r="A10" s="107">
        <v>1</v>
      </c>
      <c r="B10" s="58" t="s">
        <v>1</v>
      </c>
      <c r="C10" s="58" t="s">
        <v>1</v>
      </c>
      <c r="D10" s="58" t="s">
        <v>1</v>
      </c>
      <c r="E10" s="58" t="s">
        <v>1</v>
      </c>
      <c r="F10" s="58" t="s">
        <v>1</v>
      </c>
      <c r="G10" s="58" t="s">
        <v>1</v>
      </c>
      <c r="H10" s="58" t="s">
        <v>1</v>
      </c>
      <c r="I10" s="107">
        <v>0</v>
      </c>
      <c r="J10" s="107">
        <v>0</v>
      </c>
      <c r="K10" s="107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 t="s">
        <v>1</v>
      </c>
      <c r="Y10" s="58" t="s">
        <v>1</v>
      </c>
      <c r="Z10" s="58" t="s">
        <v>1</v>
      </c>
      <c r="AA10" s="58" t="s">
        <v>1</v>
      </c>
      <c r="AB10" s="59"/>
      <c r="AC10" s="59"/>
    </row>
    <row r="11" spans="1:29" s="60" customFormat="1" ht="14.25" customHeight="1">
      <c r="A11" s="222" t="s">
        <v>71</v>
      </c>
      <c r="B11" s="223"/>
      <c r="C11" s="223"/>
      <c r="D11" s="223"/>
      <c r="E11" s="223"/>
      <c r="F11" s="223"/>
      <c r="G11" s="224"/>
      <c r="H11" s="61" t="s">
        <v>72</v>
      </c>
      <c r="I11" s="62" t="s">
        <v>22</v>
      </c>
      <c r="J11" s="62" t="s">
        <v>22</v>
      </c>
      <c r="K11" s="62" t="s">
        <v>22</v>
      </c>
      <c r="L11" s="62" t="s">
        <v>22</v>
      </c>
      <c r="M11" s="62" t="s">
        <v>22</v>
      </c>
      <c r="N11" s="62" t="s">
        <v>22</v>
      </c>
      <c r="O11" s="62" t="s">
        <v>22</v>
      </c>
      <c r="P11" s="62" t="s">
        <v>22</v>
      </c>
      <c r="Q11" s="62" t="s">
        <v>22</v>
      </c>
      <c r="R11" s="62" t="s">
        <v>22</v>
      </c>
      <c r="S11" s="62" t="s">
        <v>22</v>
      </c>
      <c r="T11" s="62" t="s">
        <v>22</v>
      </c>
      <c r="U11" s="62" t="s">
        <v>22</v>
      </c>
      <c r="V11" s="62" t="s">
        <v>22</v>
      </c>
      <c r="W11" s="62" t="s">
        <v>22</v>
      </c>
      <c r="X11" s="62" t="s">
        <v>22</v>
      </c>
      <c r="Y11" s="62" t="s">
        <v>22</v>
      </c>
      <c r="Z11" s="62" t="s">
        <v>22</v>
      </c>
      <c r="AA11" s="62" t="s">
        <v>22</v>
      </c>
    </row>
    <row r="12" spans="1:29" s="60" customFormat="1" ht="14.25" customHeight="1">
      <c r="A12" s="219" t="s">
        <v>87</v>
      </c>
      <c r="B12" s="220"/>
      <c r="C12" s="220"/>
      <c r="D12" s="220"/>
      <c r="E12" s="220"/>
      <c r="F12" s="220"/>
      <c r="G12" s="221"/>
      <c r="H12" s="63" t="s">
        <v>73</v>
      </c>
      <c r="I12" s="62" t="s">
        <v>22</v>
      </c>
      <c r="J12" s="62" t="s">
        <v>22</v>
      </c>
      <c r="K12" s="62" t="s">
        <v>22</v>
      </c>
      <c r="L12" s="62" t="s">
        <v>22</v>
      </c>
      <c r="M12" s="62" t="s">
        <v>22</v>
      </c>
      <c r="N12" s="62" t="s">
        <v>22</v>
      </c>
      <c r="O12" s="62" t="s">
        <v>22</v>
      </c>
      <c r="P12" s="62" t="s">
        <v>22</v>
      </c>
      <c r="Q12" s="62" t="s">
        <v>22</v>
      </c>
      <c r="R12" s="62" t="s">
        <v>22</v>
      </c>
      <c r="S12" s="62" t="s">
        <v>22</v>
      </c>
      <c r="T12" s="62" t="s">
        <v>22</v>
      </c>
      <c r="U12" s="62" t="s">
        <v>22</v>
      </c>
      <c r="V12" s="62" t="s">
        <v>22</v>
      </c>
      <c r="W12" s="62" t="s">
        <v>22</v>
      </c>
      <c r="X12" s="62" t="s">
        <v>22</v>
      </c>
      <c r="Y12" s="62" t="s">
        <v>22</v>
      </c>
      <c r="Z12" s="62" t="s">
        <v>22</v>
      </c>
      <c r="AA12" s="62" t="s">
        <v>22</v>
      </c>
    </row>
    <row r="13" spans="1:29" s="60" customFormat="1" ht="14.25" customHeight="1">
      <c r="A13" s="219" t="s">
        <v>88</v>
      </c>
      <c r="B13" s="220"/>
      <c r="C13" s="220"/>
      <c r="D13" s="220"/>
      <c r="E13" s="220"/>
      <c r="F13" s="220"/>
      <c r="G13" s="221"/>
      <c r="H13" s="63" t="s">
        <v>74</v>
      </c>
      <c r="I13" s="62" t="s">
        <v>22</v>
      </c>
      <c r="J13" s="62" t="s">
        <v>22</v>
      </c>
      <c r="K13" s="62" t="s">
        <v>22</v>
      </c>
      <c r="L13" s="62" t="s">
        <v>22</v>
      </c>
      <c r="M13" s="62" t="s">
        <v>22</v>
      </c>
      <c r="N13" s="62" t="s">
        <v>22</v>
      </c>
      <c r="O13" s="62" t="s">
        <v>22</v>
      </c>
      <c r="P13" s="62" t="s">
        <v>22</v>
      </c>
      <c r="Q13" s="62" t="s">
        <v>22</v>
      </c>
      <c r="R13" s="62" t="s">
        <v>22</v>
      </c>
      <c r="S13" s="62" t="s">
        <v>22</v>
      </c>
      <c r="T13" s="62" t="s">
        <v>22</v>
      </c>
      <c r="U13" s="62" t="s">
        <v>22</v>
      </c>
      <c r="V13" s="62" t="s">
        <v>22</v>
      </c>
      <c r="W13" s="62" t="s">
        <v>22</v>
      </c>
      <c r="X13" s="62" t="s">
        <v>22</v>
      </c>
      <c r="Y13" s="62" t="s">
        <v>22</v>
      </c>
      <c r="Z13" s="62" t="s">
        <v>22</v>
      </c>
      <c r="AA13" s="62" t="s">
        <v>22</v>
      </c>
    </row>
    <row r="14" spans="1:29" s="60" customFormat="1" ht="14.25" customHeight="1">
      <c r="A14" s="219" t="s">
        <v>89</v>
      </c>
      <c r="B14" s="220"/>
      <c r="C14" s="220"/>
      <c r="D14" s="220"/>
      <c r="E14" s="220"/>
      <c r="F14" s="220"/>
      <c r="G14" s="221"/>
      <c r="H14" s="63" t="s">
        <v>75</v>
      </c>
      <c r="I14" s="62">
        <f>SUM(I10:I10)</f>
        <v>0</v>
      </c>
      <c r="J14" s="62" t="s">
        <v>22</v>
      </c>
      <c r="K14" s="62">
        <f t="shared" ref="K14:W14" si="0">SUM(K10:K10)</f>
        <v>0</v>
      </c>
      <c r="L14" s="62">
        <f t="shared" si="0"/>
        <v>0</v>
      </c>
      <c r="M14" s="62">
        <f t="shared" si="0"/>
        <v>0</v>
      </c>
      <c r="N14" s="62">
        <f t="shared" si="0"/>
        <v>0</v>
      </c>
      <c r="O14" s="62">
        <f t="shared" si="0"/>
        <v>0</v>
      </c>
      <c r="P14" s="62">
        <f t="shared" si="0"/>
        <v>0</v>
      </c>
      <c r="Q14" s="62">
        <f t="shared" si="0"/>
        <v>0</v>
      </c>
      <c r="R14" s="62">
        <f t="shared" si="0"/>
        <v>0</v>
      </c>
      <c r="S14" s="62">
        <f t="shared" si="0"/>
        <v>0</v>
      </c>
      <c r="T14" s="62">
        <f t="shared" si="0"/>
        <v>0</v>
      </c>
      <c r="U14" s="62">
        <f t="shared" si="0"/>
        <v>0</v>
      </c>
      <c r="V14" s="62">
        <f t="shared" si="0"/>
        <v>0</v>
      </c>
      <c r="W14" s="62">
        <f t="shared" si="0"/>
        <v>0</v>
      </c>
      <c r="X14" s="62" t="s">
        <v>22</v>
      </c>
      <c r="Y14" s="62" t="s">
        <v>22</v>
      </c>
      <c r="Z14" s="62" t="s">
        <v>22</v>
      </c>
      <c r="AA14" s="62">
        <v>1</v>
      </c>
    </row>
    <row r="15" spans="1:29" s="60" customFormat="1" ht="32.25" customHeight="1">
      <c r="A15" s="219" t="s">
        <v>90</v>
      </c>
      <c r="B15" s="220"/>
      <c r="C15" s="220"/>
      <c r="D15" s="220"/>
      <c r="E15" s="220"/>
      <c r="F15" s="220"/>
      <c r="G15" s="221"/>
      <c r="H15" s="63" t="s">
        <v>76</v>
      </c>
      <c r="I15" s="62">
        <f>SUM(I10:I10)</f>
        <v>0</v>
      </c>
      <c r="J15" s="62" t="s">
        <v>22</v>
      </c>
      <c r="K15" s="62">
        <f t="shared" ref="K15:W15" si="1">SUM(K10:K10)</f>
        <v>0</v>
      </c>
      <c r="L15" s="62">
        <f t="shared" si="1"/>
        <v>0</v>
      </c>
      <c r="M15" s="62">
        <f t="shared" si="1"/>
        <v>0</v>
      </c>
      <c r="N15" s="62">
        <f t="shared" si="1"/>
        <v>0</v>
      </c>
      <c r="O15" s="62">
        <f t="shared" si="1"/>
        <v>0</v>
      </c>
      <c r="P15" s="62">
        <f t="shared" si="1"/>
        <v>0</v>
      </c>
      <c r="Q15" s="62">
        <f t="shared" si="1"/>
        <v>0</v>
      </c>
      <c r="R15" s="62">
        <f t="shared" si="1"/>
        <v>0</v>
      </c>
      <c r="S15" s="62">
        <f t="shared" si="1"/>
        <v>0</v>
      </c>
      <c r="T15" s="62">
        <f t="shared" si="1"/>
        <v>0</v>
      </c>
      <c r="U15" s="62">
        <f t="shared" si="1"/>
        <v>0</v>
      </c>
      <c r="V15" s="62">
        <f t="shared" si="1"/>
        <v>0</v>
      </c>
      <c r="W15" s="62">
        <f t="shared" si="1"/>
        <v>0</v>
      </c>
      <c r="X15" s="62" t="s">
        <v>22</v>
      </c>
      <c r="Y15" s="62" t="s">
        <v>22</v>
      </c>
      <c r="Z15" s="62" t="s">
        <v>22</v>
      </c>
      <c r="AA15" s="62">
        <v>1</v>
      </c>
    </row>
    <row r="16" spans="1:29" s="60" customFormat="1" ht="54" customHeight="1">
      <c r="A16" s="64"/>
      <c r="C16" s="225" t="s">
        <v>5</v>
      </c>
      <c r="D16" s="225"/>
      <c r="E16" s="225"/>
      <c r="F16" s="225"/>
      <c r="G16" s="225"/>
      <c r="H16" s="108"/>
      <c r="I16" s="225" t="s">
        <v>77</v>
      </c>
      <c r="J16" s="225"/>
      <c r="K16" s="225"/>
      <c r="L16" s="225"/>
      <c r="M16" s="225"/>
      <c r="O16" s="226"/>
      <c r="P16" s="226"/>
      <c r="Q16" s="226"/>
      <c r="R16" s="226"/>
      <c r="S16" s="226"/>
    </row>
    <row r="17" spans="1:19" s="60" customFormat="1" ht="14.25" customHeight="1">
      <c r="A17" s="64"/>
      <c r="C17" s="227" t="s">
        <v>91</v>
      </c>
      <c r="D17" s="227"/>
      <c r="E17" s="227"/>
      <c r="F17" s="227"/>
      <c r="G17" s="227"/>
      <c r="I17" s="228" t="s">
        <v>92</v>
      </c>
      <c r="J17" s="228"/>
      <c r="K17" s="228"/>
      <c r="L17" s="228"/>
      <c r="M17" s="228"/>
      <c r="O17" s="227" t="s">
        <v>20</v>
      </c>
      <c r="P17" s="227"/>
      <c r="Q17" s="227"/>
      <c r="R17" s="227"/>
      <c r="S17" s="227"/>
    </row>
    <row r="18" spans="1:19" s="60" customFormat="1" ht="14.25" customHeight="1">
      <c r="A18" s="64"/>
    </row>
    <row r="19" spans="1:19" s="60" customFormat="1" ht="14.25" customHeight="1">
      <c r="B19" s="55" t="s">
        <v>93</v>
      </c>
    </row>
    <row r="20" spans="1:19" s="60" customFormat="1" ht="14.25" customHeight="1"/>
    <row r="21" spans="1:19" s="60" customFormat="1" ht="14.25" customHeight="1"/>
    <row r="22" spans="1:19" s="60" customFormat="1" ht="14.25" customHeight="1"/>
    <row r="23" spans="1:19" s="60" customFormat="1" ht="14.25" customHeight="1"/>
    <row r="24" spans="1:19" s="60" customFormat="1" ht="14.25" customHeight="1"/>
    <row r="25" spans="1:19" s="60" customFormat="1" ht="14.25" customHeight="1"/>
    <row r="26" spans="1:19" s="60" customFormat="1" ht="14.25" customHeight="1"/>
    <row r="27" spans="1:19" s="60" customFormat="1" ht="14.25" customHeight="1"/>
    <row r="28" spans="1:19" s="60" customFormat="1" ht="14.25" customHeight="1"/>
    <row r="29" spans="1:19" s="60" customFormat="1" ht="14.25" customHeight="1"/>
    <row r="30" spans="1:19" s="60" customFormat="1" ht="14.25" customHeight="1"/>
    <row r="31" spans="1:19" s="60" customFormat="1" ht="14.25" customHeight="1"/>
    <row r="32" spans="1:19" s="60" customFormat="1" ht="14.25" customHeight="1"/>
    <row r="33" s="60" customFormat="1" ht="14.25" customHeight="1"/>
    <row r="34" s="60" customFormat="1" ht="14.25" customHeight="1"/>
    <row r="35" s="60" customFormat="1" ht="14.25" customHeight="1"/>
    <row r="36" s="60" customFormat="1" ht="14.25" customHeight="1"/>
    <row r="37" s="60" customFormat="1" ht="14.25" customHeight="1"/>
    <row r="38" s="60" customFormat="1" ht="14.25" customHeight="1"/>
    <row r="39" s="60" customFormat="1" ht="14.25" customHeight="1"/>
    <row r="40" s="60" customFormat="1" ht="14.25" customHeight="1"/>
    <row r="41" s="60" customFormat="1" ht="14.25" customHeight="1"/>
    <row r="42" s="60" customFormat="1" ht="14.25" customHeight="1"/>
    <row r="43" s="60" customFormat="1" ht="14.25" customHeight="1"/>
    <row r="44" s="60" customFormat="1" ht="14.25" customHeight="1"/>
    <row r="45" s="60" customFormat="1" ht="14.25" customHeight="1"/>
    <row r="46" s="60" customFormat="1" ht="14.25" customHeight="1"/>
    <row r="47" s="60" customFormat="1" ht="14.25" customHeight="1"/>
    <row r="48" s="60" customFormat="1" ht="14.25" customHeight="1"/>
    <row r="49" s="60" customFormat="1" ht="14.25" customHeight="1"/>
    <row r="50" s="60" customFormat="1" ht="14.25" customHeight="1"/>
    <row r="51" s="60" customFormat="1" ht="14.25" customHeight="1"/>
    <row r="52" s="60" customFormat="1" ht="14.25" customHeight="1"/>
    <row r="53" s="60" customFormat="1" ht="14.25" customHeight="1"/>
    <row r="54" s="60" customFormat="1" ht="14.25" customHeight="1"/>
    <row r="55" s="60" customFormat="1" ht="14.25" customHeight="1"/>
    <row r="56" s="60" customFormat="1" ht="14.25" customHeight="1"/>
    <row r="57" s="60" customFormat="1" ht="14.25" customHeight="1"/>
    <row r="58" s="60" customFormat="1" ht="14.25" customHeight="1"/>
    <row r="59" s="60" customFormat="1" ht="14.25" customHeight="1"/>
    <row r="60" s="60" customFormat="1" ht="14.25" customHeight="1"/>
    <row r="61" s="60" customFormat="1" ht="14.25" customHeight="1"/>
    <row r="62" s="60" customFormat="1" ht="14.25" customHeight="1"/>
    <row r="63" s="60" customFormat="1" ht="14.25" customHeight="1"/>
    <row r="64" s="60" customFormat="1" ht="14.25" customHeight="1"/>
    <row r="65" s="60" customFormat="1" ht="14.25" customHeight="1"/>
    <row r="66" s="60" customFormat="1" ht="14.25" customHeight="1"/>
    <row r="67" s="60" customFormat="1" ht="14.25" customHeight="1"/>
    <row r="68" s="60" customFormat="1" ht="14.25" customHeight="1"/>
    <row r="69" s="60" customFormat="1" ht="14.25" customHeight="1"/>
    <row r="70" s="60" customFormat="1" ht="14.25" customHeight="1"/>
    <row r="71" s="60" customFormat="1" ht="14.25" customHeight="1"/>
    <row r="72" s="60" customFormat="1" ht="14.25" customHeight="1"/>
    <row r="73" s="60" customFormat="1" ht="14.25" customHeight="1"/>
    <row r="74" s="60" customFormat="1" ht="14.25" customHeight="1"/>
    <row r="75" s="60" customFormat="1" ht="14.25" customHeight="1"/>
    <row r="76" s="60" customFormat="1" ht="14.25" customHeight="1"/>
    <row r="77" s="60" customFormat="1" ht="14.25" customHeight="1"/>
    <row r="78" s="60" customFormat="1" ht="14.25" customHeight="1"/>
    <row r="79" s="60" customFormat="1" ht="14.25" customHeight="1"/>
    <row r="80" s="60" customFormat="1" ht="14.25" customHeight="1"/>
    <row r="81" s="60" customFormat="1" ht="14.25" customHeight="1"/>
    <row r="82" s="60" customFormat="1" ht="14.25" customHeight="1"/>
    <row r="83" s="60" customFormat="1" ht="14.25" customHeight="1"/>
    <row r="84" s="60" customFormat="1" ht="14.25" customHeight="1"/>
    <row r="85" s="60" customFormat="1" ht="14.25" customHeight="1"/>
    <row r="86" s="60" customFormat="1" ht="14.25" customHeight="1"/>
    <row r="87" s="60" customFormat="1" ht="14.25" customHeight="1"/>
    <row r="88" s="60" customFormat="1" ht="14.25" customHeight="1"/>
    <row r="89" s="60" customFormat="1" ht="14.25" customHeight="1"/>
    <row r="90" s="60" customFormat="1" ht="14.25" customHeight="1"/>
    <row r="91" s="60" customFormat="1" ht="14.25" customHeight="1"/>
    <row r="92" s="60" customFormat="1" ht="14.25" customHeight="1"/>
    <row r="93" s="60" customFormat="1" ht="14.25" customHeight="1"/>
    <row r="94" s="60" customFormat="1" ht="14.25" customHeight="1"/>
    <row r="95" s="60" customFormat="1" ht="14.25" customHeight="1"/>
    <row r="96" s="60" customFormat="1" ht="14.25" customHeight="1"/>
    <row r="97" s="60" customFormat="1" ht="14.25" customHeight="1"/>
    <row r="98" s="60" customFormat="1" ht="14.25" customHeight="1"/>
    <row r="99" s="60" customFormat="1" ht="14.25" customHeight="1"/>
    <row r="100" s="60" customFormat="1" ht="14.25" customHeight="1"/>
    <row r="101" s="60" customFormat="1" ht="14.25" customHeight="1"/>
    <row r="102" s="60" customFormat="1" ht="14.25" customHeight="1"/>
    <row r="103" s="60" customFormat="1" ht="14.25" customHeight="1"/>
    <row r="104" s="60" customFormat="1" ht="14.25" customHeight="1"/>
    <row r="105" s="60" customFormat="1" ht="14.25" customHeight="1"/>
    <row r="106" s="60" customFormat="1" ht="14.25" customHeight="1"/>
    <row r="107" s="60" customFormat="1" ht="14.25" customHeight="1"/>
    <row r="108" s="60" customFormat="1" ht="14.25" customHeight="1"/>
    <row r="109" s="60" customFormat="1" ht="14.25" customHeight="1"/>
    <row r="110" s="60" customFormat="1" ht="14.25" customHeight="1"/>
    <row r="111" s="60" customFormat="1" ht="14.25" customHeight="1"/>
    <row r="112" s="60" customFormat="1" ht="14.25" customHeight="1"/>
    <row r="113" s="60" customFormat="1" ht="14.25" customHeight="1"/>
    <row r="114" s="60" customFormat="1" ht="14.25" customHeight="1"/>
    <row r="115" s="60" customFormat="1" ht="14.25" customHeight="1"/>
    <row r="116" s="60" customFormat="1" ht="14.25" customHeight="1"/>
    <row r="117" s="60" customFormat="1" ht="14.25" customHeight="1"/>
    <row r="118" s="60" customFormat="1" ht="14.25" customHeight="1"/>
    <row r="119" s="60" customFormat="1"/>
    <row r="120" s="60" customFormat="1"/>
    <row r="121" s="60" customFormat="1"/>
    <row r="122" s="60" customFormat="1"/>
    <row r="123" s="60" customFormat="1"/>
    <row r="124" s="60" customFormat="1"/>
    <row r="125" s="60" customFormat="1"/>
    <row r="126" s="60" customFormat="1"/>
    <row r="127" s="60" customFormat="1"/>
    <row r="128" s="60" customFormat="1"/>
    <row r="129" s="60" customFormat="1"/>
    <row r="130" s="60" customFormat="1"/>
    <row r="131" s="60" customFormat="1"/>
    <row r="132" s="60" customFormat="1"/>
    <row r="133" s="60" customFormat="1"/>
    <row r="134" s="60" customFormat="1"/>
    <row r="135" s="60" customFormat="1"/>
    <row r="136" s="60" customFormat="1"/>
    <row r="137" s="60" customFormat="1"/>
    <row r="138" s="60" customFormat="1"/>
    <row r="139" s="60" customFormat="1"/>
    <row r="140" s="60" customFormat="1"/>
    <row r="141" s="60" customFormat="1"/>
    <row r="142" s="60" customFormat="1"/>
    <row r="143" s="60" customFormat="1"/>
    <row r="144" s="60" customFormat="1"/>
    <row r="145" s="60" customFormat="1"/>
    <row r="146" s="60" customFormat="1"/>
    <row r="147" s="60" customFormat="1"/>
    <row r="148" s="60" customFormat="1"/>
    <row r="149" s="60" customFormat="1"/>
    <row r="150" s="60" customFormat="1"/>
    <row r="151" s="60" customFormat="1"/>
    <row r="152" s="60" customFormat="1"/>
    <row r="153" s="60" customFormat="1"/>
    <row r="154" s="60" customFormat="1"/>
    <row r="155" s="60" customFormat="1"/>
    <row r="156" s="60" customFormat="1"/>
    <row r="157" s="60" customFormat="1"/>
    <row r="158" s="60" customFormat="1"/>
    <row r="159" s="60" customFormat="1"/>
    <row r="160" s="60" customFormat="1"/>
    <row r="161" s="60" customFormat="1"/>
    <row r="162" s="60" customFormat="1"/>
    <row r="163" s="60" customFormat="1"/>
    <row r="164" s="60" customFormat="1"/>
    <row r="165" s="60" customFormat="1"/>
    <row r="166" s="60" customFormat="1"/>
    <row r="167" s="60" customFormat="1"/>
    <row r="168" s="60" customFormat="1"/>
    <row r="169" s="60" customFormat="1"/>
    <row r="170" s="60" customFormat="1"/>
    <row r="171" s="60" customFormat="1"/>
    <row r="172" s="60" customFormat="1"/>
    <row r="173" s="60" customFormat="1"/>
    <row r="174" s="60" customFormat="1"/>
    <row r="175" s="60" customFormat="1"/>
    <row r="176" s="60" customFormat="1"/>
    <row r="177" s="60" customFormat="1"/>
    <row r="178" s="60" customFormat="1"/>
    <row r="179" s="60" customFormat="1"/>
    <row r="180" s="60" customFormat="1"/>
    <row r="181" s="60" customFormat="1"/>
    <row r="182" s="60" customFormat="1"/>
    <row r="183" s="60" customFormat="1"/>
    <row r="184" s="60" customFormat="1"/>
    <row r="185" s="60" customFormat="1"/>
    <row r="186" s="60" customFormat="1"/>
    <row r="187" s="60" customFormat="1"/>
    <row r="188" s="60" customFormat="1"/>
    <row r="189" s="60" customFormat="1"/>
    <row r="190" s="60" customFormat="1"/>
    <row r="191" s="60" customFormat="1"/>
    <row r="192" s="60" customFormat="1"/>
    <row r="193" s="60" customFormat="1"/>
    <row r="194" s="60" customFormat="1"/>
    <row r="195" s="60" customFormat="1"/>
    <row r="196" s="60" customFormat="1"/>
    <row r="197" s="60" customFormat="1"/>
    <row r="198" s="60" customFormat="1"/>
    <row r="199" s="60" customFormat="1"/>
    <row r="200" s="60" customFormat="1"/>
    <row r="201" s="60" customFormat="1"/>
    <row r="202" s="60" customFormat="1"/>
    <row r="203" s="60" customFormat="1"/>
    <row r="204" s="60" customFormat="1"/>
    <row r="205" s="60" customFormat="1"/>
    <row r="206" s="60" customFormat="1"/>
    <row r="207" s="60" customFormat="1"/>
    <row r="208" s="60" customFormat="1"/>
    <row r="209" s="60" customFormat="1"/>
    <row r="210" s="60" customFormat="1"/>
    <row r="211" s="60" customFormat="1"/>
    <row r="212" s="60" customFormat="1"/>
    <row r="213" s="60" customFormat="1"/>
    <row r="214" s="60" customFormat="1"/>
    <row r="215" s="60" customFormat="1"/>
    <row r="216" s="60" customFormat="1"/>
    <row r="217" s="60" customFormat="1"/>
    <row r="218" s="60" customFormat="1"/>
    <row r="219" s="60" customFormat="1"/>
    <row r="220" s="60" customFormat="1"/>
    <row r="221" s="60" customFormat="1"/>
    <row r="222" s="60" customFormat="1"/>
    <row r="223" s="60" customFormat="1"/>
    <row r="224" s="60" customFormat="1"/>
    <row r="225" s="60" customFormat="1"/>
    <row r="226" s="60" customFormat="1"/>
    <row r="227" s="60" customFormat="1"/>
    <row r="228" s="60" customFormat="1"/>
    <row r="229" s="60" customFormat="1"/>
    <row r="230" s="60" customFormat="1"/>
    <row r="231" s="60" customFormat="1"/>
    <row r="232" s="60" customFormat="1"/>
    <row r="233" s="60" customFormat="1"/>
    <row r="234" s="60" customFormat="1"/>
    <row r="235" s="60" customFormat="1"/>
    <row r="236" s="60" customFormat="1"/>
    <row r="237" s="60" customFormat="1"/>
    <row r="238" s="60" customFormat="1"/>
    <row r="239" s="60" customFormat="1"/>
    <row r="240" s="60" customFormat="1"/>
    <row r="241" s="60" customFormat="1"/>
    <row r="242" s="60" customFormat="1"/>
    <row r="243" s="60" customFormat="1"/>
    <row r="244" s="60" customFormat="1"/>
    <row r="245" s="60" customFormat="1"/>
    <row r="246" s="60" customFormat="1"/>
    <row r="247" s="60" customFormat="1"/>
    <row r="248" s="60" customFormat="1"/>
    <row r="249" s="60" customFormat="1"/>
    <row r="250" s="60" customFormat="1"/>
    <row r="251" s="60" customFormat="1"/>
    <row r="252" s="60" customFormat="1"/>
    <row r="253" s="60" customFormat="1"/>
    <row r="254" s="60" customFormat="1"/>
    <row r="255" s="60" customFormat="1"/>
    <row r="256" s="60" customFormat="1"/>
    <row r="257" s="60" customFormat="1"/>
    <row r="258" s="60" customFormat="1"/>
    <row r="259" s="60" customFormat="1"/>
    <row r="260" s="60" customFormat="1"/>
    <row r="261" s="60" customFormat="1"/>
    <row r="262" s="60" customFormat="1"/>
    <row r="263" s="60" customFormat="1"/>
    <row r="264" s="60" customFormat="1"/>
    <row r="265" s="60" customFormat="1"/>
    <row r="266" s="60" customFormat="1"/>
    <row r="267" s="60" customFormat="1"/>
    <row r="268" s="60" customFormat="1"/>
    <row r="269" s="60" customFormat="1"/>
    <row r="270" s="60" customFormat="1"/>
    <row r="271" s="60" customFormat="1"/>
    <row r="272" s="60" customFormat="1"/>
    <row r="273" s="60" customFormat="1"/>
    <row r="274" s="60" customFormat="1"/>
    <row r="275" s="60" customFormat="1"/>
    <row r="276" s="60" customFormat="1"/>
    <row r="277" s="60" customFormat="1"/>
    <row r="278" s="60" customFormat="1"/>
    <row r="279" s="60" customFormat="1"/>
    <row r="280" s="60" customFormat="1"/>
    <row r="281" s="60" customFormat="1"/>
    <row r="282" s="60" customFormat="1"/>
    <row r="283" s="60" customFormat="1"/>
    <row r="284" s="60" customFormat="1"/>
    <row r="285" s="60" customFormat="1"/>
    <row r="286" s="60" customFormat="1"/>
    <row r="287" s="60" customFormat="1"/>
    <row r="288" s="60" customFormat="1"/>
    <row r="289" s="60" customFormat="1"/>
    <row r="290" s="60" customFormat="1"/>
    <row r="291" s="60" customFormat="1"/>
    <row r="292" s="60" customFormat="1"/>
    <row r="293" s="60" customFormat="1"/>
    <row r="294" s="60" customFormat="1"/>
    <row r="295" s="60" customFormat="1"/>
    <row r="296" s="60" customFormat="1"/>
    <row r="297" s="60" customFormat="1"/>
    <row r="298" s="60" customFormat="1"/>
    <row r="299" s="60" customFormat="1"/>
    <row r="300" s="60" customFormat="1"/>
    <row r="301" s="60" customFormat="1"/>
    <row r="302" s="60" customFormat="1"/>
    <row r="303" s="60" customFormat="1"/>
    <row r="304" s="60" customFormat="1"/>
    <row r="305" s="60" customFormat="1"/>
    <row r="306" s="60" customFormat="1"/>
    <row r="307" s="60" customFormat="1"/>
    <row r="308" s="60" customFormat="1"/>
    <row r="309" s="60" customFormat="1"/>
    <row r="310" s="60" customFormat="1"/>
    <row r="311" s="60" customFormat="1"/>
    <row r="312" s="60" customFormat="1"/>
    <row r="313" s="60" customFormat="1"/>
    <row r="314" s="60" customFormat="1"/>
    <row r="315" s="60" customFormat="1"/>
    <row r="316" s="60" customFormat="1"/>
    <row r="317" s="60" customFormat="1"/>
    <row r="318" s="60" customFormat="1"/>
    <row r="319" s="60" customFormat="1"/>
    <row r="320" s="60" customFormat="1"/>
    <row r="321" s="60" customFormat="1"/>
    <row r="322" s="60" customFormat="1"/>
    <row r="323" s="60" customFormat="1"/>
    <row r="324" s="60" customFormat="1"/>
    <row r="325" s="60" customFormat="1"/>
    <row r="326" s="60" customFormat="1"/>
    <row r="327" s="60" customFormat="1"/>
    <row r="328" s="60" customFormat="1"/>
    <row r="329" s="60" customFormat="1"/>
    <row r="330" s="60" customFormat="1"/>
    <row r="331" s="60" customFormat="1"/>
    <row r="332" s="60" customFormat="1"/>
    <row r="333" s="60" customFormat="1"/>
    <row r="334" s="60" customFormat="1"/>
    <row r="335" s="60" customFormat="1"/>
    <row r="336" s="60" customFormat="1"/>
    <row r="337" s="60" customFormat="1"/>
    <row r="338" s="60" customFormat="1"/>
    <row r="339" s="60" customFormat="1"/>
    <row r="340" s="60" customFormat="1"/>
    <row r="341" s="60" customFormat="1"/>
    <row r="342" s="60" customFormat="1"/>
    <row r="343" s="60" customFormat="1"/>
    <row r="344" s="60" customFormat="1"/>
    <row r="345" s="60" customFormat="1"/>
    <row r="346" s="60" customFormat="1"/>
    <row r="347" s="60" customFormat="1"/>
    <row r="348" s="60" customFormat="1"/>
    <row r="349" s="60" customFormat="1"/>
    <row r="350" s="60" customFormat="1"/>
    <row r="351" s="60" customFormat="1"/>
    <row r="352" s="60" customFormat="1"/>
    <row r="353" s="60" customFormat="1"/>
    <row r="354" s="60" customFormat="1"/>
    <row r="355" s="60" customFormat="1"/>
    <row r="356" s="60" customFormat="1"/>
    <row r="357" s="60" customFormat="1"/>
    <row r="358" s="60" customFormat="1"/>
    <row r="359" s="60" customFormat="1"/>
    <row r="360" s="60" customFormat="1"/>
    <row r="361" s="60" customFormat="1"/>
    <row r="362" s="60" customFormat="1"/>
    <row r="363" s="60" customFormat="1"/>
    <row r="364" s="60" customFormat="1"/>
    <row r="365" s="60" customFormat="1"/>
    <row r="366" s="60" customFormat="1"/>
    <row r="367" s="60" customFormat="1"/>
    <row r="368" s="60" customFormat="1"/>
    <row r="369" s="60" customFormat="1"/>
    <row r="370" s="60" customFormat="1"/>
    <row r="371" s="60" customFormat="1"/>
    <row r="372" s="60" customFormat="1"/>
    <row r="373" s="60" customFormat="1"/>
    <row r="374" s="60" customFormat="1"/>
    <row r="375" s="60" customFormat="1"/>
    <row r="376" s="60" customFormat="1"/>
    <row r="377" s="60" customFormat="1"/>
    <row r="378" s="60" customFormat="1"/>
    <row r="379" s="60" customFormat="1"/>
    <row r="380" s="60" customFormat="1"/>
    <row r="381" s="60" customFormat="1"/>
    <row r="382" s="60" customFormat="1"/>
    <row r="383" s="60" customFormat="1"/>
    <row r="384" s="60" customFormat="1"/>
    <row r="385" s="60" customFormat="1"/>
    <row r="386" s="60" customFormat="1"/>
    <row r="387" s="60" customFormat="1"/>
    <row r="388" s="60" customFormat="1"/>
    <row r="389" s="60" customFormat="1"/>
    <row r="390" s="60" customFormat="1"/>
    <row r="391" s="60" customFormat="1"/>
    <row r="392" s="60" customFormat="1"/>
    <row r="393" s="60" customFormat="1"/>
    <row r="394" s="60" customFormat="1"/>
    <row r="395" s="60" customFormat="1"/>
    <row r="396" s="60" customFormat="1"/>
    <row r="397" s="60" customFormat="1"/>
    <row r="398" s="60" customFormat="1"/>
    <row r="399" s="60" customFormat="1"/>
    <row r="400" s="60" customFormat="1"/>
    <row r="401" s="60" customFormat="1"/>
    <row r="402" s="60" customFormat="1"/>
    <row r="403" s="60" customFormat="1"/>
    <row r="404" s="60" customFormat="1"/>
    <row r="405" s="60" customFormat="1"/>
    <row r="406" s="60" customFormat="1"/>
    <row r="407" s="60" customFormat="1"/>
    <row r="408" s="60" customFormat="1"/>
    <row r="409" s="60" customFormat="1"/>
    <row r="410" s="60" customFormat="1"/>
    <row r="411" s="60" customFormat="1"/>
    <row r="412" s="60" customFormat="1"/>
    <row r="413" s="60" customFormat="1"/>
    <row r="414" s="60" customFormat="1"/>
    <row r="415" s="60" customFormat="1"/>
    <row r="416" s="60" customFormat="1"/>
    <row r="417" s="60" customFormat="1"/>
    <row r="418" s="60" customFormat="1"/>
    <row r="419" s="60" customFormat="1"/>
    <row r="420" s="60" customFormat="1"/>
    <row r="421" s="60" customFormat="1"/>
    <row r="422" s="60" customFormat="1"/>
    <row r="423" s="60" customFormat="1"/>
    <row r="424" s="60" customFormat="1"/>
    <row r="425" s="60" customFormat="1"/>
    <row r="426" s="60" customFormat="1"/>
    <row r="427" s="60" customFormat="1"/>
    <row r="428" s="60" customFormat="1"/>
    <row r="429" s="60" customFormat="1"/>
    <row r="430" s="60" customFormat="1"/>
    <row r="431" s="60" customFormat="1"/>
    <row r="432" s="60" customFormat="1"/>
    <row r="433" s="60" customFormat="1"/>
    <row r="434" s="60" customFormat="1"/>
    <row r="435" s="60" customFormat="1"/>
    <row r="436" s="60" customFormat="1"/>
    <row r="437" s="60" customFormat="1"/>
    <row r="438" s="60" customFormat="1"/>
    <row r="439" s="60" customFormat="1"/>
    <row r="440" s="60" customFormat="1"/>
    <row r="441" s="60" customFormat="1"/>
    <row r="442" s="60" customFormat="1"/>
    <row r="443" s="60" customFormat="1"/>
    <row r="444" s="60" customFormat="1"/>
    <row r="445" s="60" customFormat="1"/>
    <row r="446" s="60" customFormat="1"/>
    <row r="447" s="60" customFormat="1"/>
    <row r="448" s="60" customFormat="1"/>
    <row r="449" s="60" customFormat="1"/>
    <row r="450" s="60" customFormat="1"/>
    <row r="451" s="60" customFormat="1"/>
    <row r="452" s="60" customFormat="1"/>
    <row r="453" s="60" customFormat="1"/>
    <row r="454" s="60" customFormat="1"/>
    <row r="455" s="60" customFormat="1"/>
    <row r="456" s="60" customFormat="1"/>
    <row r="457" s="60" customFormat="1"/>
    <row r="458" s="60" customFormat="1"/>
    <row r="459" s="60" customFormat="1"/>
    <row r="460" s="60" customFormat="1"/>
    <row r="461" s="60" customFormat="1"/>
    <row r="462" s="60" customFormat="1"/>
    <row r="463" s="60" customFormat="1"/>
    <row r="464" s="60" customFormat="1"/>
    <row r="465" s="60" customFormat="1"/>
    <row r="466" s="60" customFormat="1"/>
    <row r="467" s="60" customFormat="1"/>
    <row r="468" s="60" customFormat="1"/>
    <row r="469" s="60" customFormat="1"/>
    <row r="470" s="60" customFormat="1"/>
    <row r="471" s="60" customFormat="1"/>
    <row r="472" s="60" customFormat="1"/>
    <row r="473" s="60" customFormat="1"/>
    <row r="474" s="60" customFormat="1"/>
    <row r="475" s="60" customFormat="1"/>
    <row r="476" s="60" customFormat="1"/>
    <row r="477" s="60" customFormat="1"/>
    <row r="478" s="60" customFormat="1"/>
    <row r="479" s="60" customFormat="1"/>
    <row r="480" s="60" customFormat="1"/>
    <row r="481" s="60" customFormat="1"/>
    <row r="482" s="60" customFormat="1"/>
    <row r="483" s="60" customFormat="1"/>
    <row r="484" s="60" customFormat="1"/>
    <row r="485" s="60" customFormat="1"/>
    <row r="486" s="60" customFormat="1"/>
    <row r="487" s="60" customFormat="1"/>
    <row r="488" s="60" customFormat="1"/>
    <row r="489" s="60" customFormat="1"/>
    <row r="490" s="60" customFormat="1"/>
    <row r="491" s="60" customFormat="1"/>
    <row r="492" s="60" customFormat="1"/>
    <row r="493" s="60" customFormat="1"/>
    <row r="494" s="60" customFormat="1"/>
    <row r="495" s="60" customFormat="1"/>
    <row r="496" s="60" customFormat="1"/>
    <row r="497" s="60" customFormat="1"/>
    <row r="498" s="60" customFormat="1"/>
    <row r="499" s="60" customFormat="1"/>
    <row r="500" s="60" customFormat="1"/>
    <row r="501" s="60" customFormat="1"/>
    <row r="502" s="60" customFormat="1"/>
    <row r="503" s="60" customFormat="1"/>
    <row r="504" s="60" customFormat="1"/>
    <row r="505" s="60" customFormat="1"/>
    <row r="506" s="60" customFormat="1"/>
    <row r="507" s="60" customFormat="1"/>
    <row r="508" s="60" customFormat="1"/>
    <row r="509" s="60" customFormat="1"/>
    <row r="510" s="60" customFormat="1"/>
    <row r="511" s="60" customFormat="1"/>
    <row r="512" s="60" customFormat="1"/>
    <row r="513" s="60" customFormat="1"/>
    <row r="514" s="60" customFormat="1"/>
    <row r="515" s="60" customFormat="1"/>
    <row r="516" s="60" customFormat="1"/>
    <row r="517" s="60" customFormat="1"/>
    <row r="518" s="60" customFormat="1"/>
    <row r="519" s="60" customFormat="1"/>
    <row r="520" s="60" customFormat="1"/>
    <row r="521" s="60" customFormat="1"/>
    <row r="522" s="60" customFormat="1"/>
    <row r="523" s="60" customFormat="1"/>
    <row r="524" s="60" customFormat="1"/>
    <row r="525" s="60" customFormat="1"/>
    <row r="526" s="60" customFormat="1"/>
    <row r="527" s="60" customFormat="1"/>
    <row r="528" s="60" customFormat="1"/>
    <row r="529" s="60" customFormat="1"/>
    <row r="530" s="60" customFormat="1"/>
    <row r="531" s="60" customFormat="1"/>
    <row r="532" s="60" customFormat="1"/>
    <row r="533" s="60" customFormat="1"/>
    <row r="534" s="60" customFormat="1"/>
    <row r="535" s="60" customFormat="1"/>
    <row r="536" s="60" customFormat="1"/>
    <row r="537" s="60" customFormat="1"/>
    <row r="538" s="60" customFormat="1"/>
    <row r="539" s="60" customFormat="1"/>
    <row r="540" s="60" customFormat="1"/>
    <row r="541" s="60" customFormat="1"/>
    <row r="542" s="60" customFormat="1"/>
    <row r="543" s="60" customFormat="1"/>
    <row r="544" s="60" customFormat="1"/>
    <row r="545" s="60" customFormat="1"/>
    <row r="546" s="60" customFormat="1"/>
    <row r="547" s="60" customFormat="1"/>
    <row r="548" s="60" customFormat="1"/>
    <row r="549" s="60" customFormat="1"/>
    <row r="550" s="60" customFormat="1"/>
    <row r="551" s="60" customFormat="1"/>
    <row r="552" s="60" customFormat="1"/>
    <row r="553" s="60" customFormat="1"/>
    <row r="554" s="60" customFormat="1"/>
    <row r="555" s="60" customFormat="1"/>
    <row r="556" s="60" customFormat="1"/>
    <row r="557" s="60" customFormat="1"/>
    <row r="558" s="60" customFormat="1"/>
    <row r="559" s="60" customFormat="1"/>
    <row r="560" s="60" customFormat="1"/>
    <row r="561" s="60" customFormat="1"/>
    <row r="562" s="60" customFormat="1"/>
    <row r="563" s="60" customFormat="1"/>
    <row r="564" s="60" customFormat="1"/>
    <row r="565" s="60" customFormat="1"/>
    <row r="566" s="60" customFormat="1"/>
    <row r="567" s="60" customFormat="1"/>
    <row r="568" s="60" customFormat="1"/>
    <row r="569" s="60" customFormat="1"/>
    <row r="570" s="60" customFormat="1"/>
    <row r="571" s="60" customFormat="1"/>
    <row r="572" s="60" customFormat="1"/>
    <row r="573" s="60" customFormat="1"/>
    <row r="574" s="60" customFormat="1"/>
    <row r="575" s="60" customFormat="1"/>
    <row r="576" s="60" customFormat="1"/>
    <row r="577" s="60" customFormat="1"/>
    <row r="578" s="60" customFormat="1"/>
    <row r="579" s="60" customFormat="1"/>
    <row r="580" s="60" customFormat="1"/>
    <row r="581" s="60" customFormat="1"/>
    <row r="582" s="60" customFormat="1"/>
    <row r="583" s="60" customFormat="1"/>
    <row r="584" s="60" customFormat="1"/>
    <row r="585" s="60" customFormat="1"/>
    <row r="586" s="60" customFormat="1"/>
    <row r="587" s="60" customFormat="1"/>
    <row r="588" s="60" customFormat="1"/>
    <row r="589" s="60" customFormat="1"/>
    <row r="590" s="60" customFormat="1"/>
    <row r="591" s="60" customFormat="1"/>
    <row r="592" s="60" customFormat="1"/>
    <row r="593" s="60" customFormat="1"/>
    <row r="594" s="60" customFormat="1"/>
    <row r="595" s="60" customFormat="1"/>
    <row r="596" s="60" customFormat="1"/>
    <row r="597" s="60" customFormat="1"/>
    <row r="598" s="60" customFormat="1"/>
    <row r="599" s="60" customFormat="1"/>
    <row r="600" s="60" customFormat="1"/>
    <row r="601" s="60" customFormat="1"/>
    <row r="602" s="60" customFormat="1"/>
    <row r="603" s="60" customFormat="1"/>
    <row r="604" s="60" customFormat="1"/>
    <row r="605" s="60" customFormat="1"/>
    <row r="606" s="60" customFormat="1"/>
    <row r="607" s="60" customFormat="1"/>
    <row r="608" s="60" customFormat="1"/>
    <row r="609" s="60" customFormat="1"/>
    <row r="610" s="60" customFormat="1"/>
    <row r="611" s="60" customFormat="1"/>
    <row r="612" s="60" customFormat="1"/>
    <row r="613" s="60" customFormat="1"/>
    <row r="614" s="60" customFormat="1"/>
    <row r="615" s="60" customFormat="1"/>
    <row r="616" s="60" customFormat="1"/>
    <row r="617" s="60" customFormat="1"/>
    <row r="618" s="60" customFormat="1"/>
    <row r="619" s="60" customFormat="1"/>
    <row r="620" s="60" customFormat="1"/>
    <row r="621" s="60" customFormat="1"/>
    <row r="622" s="60" customFormat="1"/>
    <row r="623" s="60" customFormat="1"/>
    <row r="624" s="60" customFormat="1"/>
    <row r="625" s="60" customFormat="1"/>
    <row r="626" s="60" customFormat="1"/>
    <row r="627" s="60" customFormat="1"/>
    <row r="628" s="60" customFormat="1"/>
    <row r="629" s="60" customFormat="1"/>
    <row r="630" s="60" customFormat="1"/>
    <row r="631" s="60" customFormat="1"/>
    <row r="632" s="60" customFormat="1"/>
    <row r="633" s="60" customFormat="1"/>
    <row r="634" s="60" customFormat="1"/>
    <row r="635" s="60" customFormat="1"/>
    <row r="636" s="60" customFormat="1"/>
    <row r="637" s="60" customFormat="1"/>
    <row r="638" s="60" customFormat="1"/>
    <row r="639" s="60" customFormat="1"/>
    <row r="640" s="60" customFormat="1"/>
    <row r="641" s="60" customFormat="1"/>
    <row r="642" s="60" customFormat="1"/>
    <row r="643" s="60" customFormat="1"/>
    <row r="644" s="60" customFormat="1"/>
    <row r="645" s="60" customFormat="1"/>
    <row r="646" s="60" customFormat="1"/>
    <row r="647" s="60" customFormat="1"/>
    <row r="648" s="60" customFormat="1"/>
    <row r="649" s="60" customFormat="1"/>
    <row r="650" s="60" customFormat="1"/>
    <row r="651" s="60" customFormat="1"/>
    <row r="652" s="60" customFormat="1"/>
    <row r="653" s="60" customFormat="1"/>
    <row r="654" s="60" customFormat="1"/>
    <row r="655" s="60" customFormat="1"/>
    <row r="656" s="60" customFormat="1"/>
    <row r="657" s="60" customFormat="1"/>
    <row r="658" s="60" customFormat="1"/>
    <row r="659" s="60" customFormat="1"/>
    <row r="660" s="60" customFormat="1"/>
    <row r="661" s="60" customFormat="1"/>
    <row r="662" s="60" customFormat="1"/>
    <row r="663" s="60" customFormat="1"/>
    <row r="664" s="60" customFormat="1"/>
    <row r="665" s="60" customFormat="1"/>
    <row r="666" s="60" customFormat="1"/>
    <row r="667" s="60" customFormat="1"/>
    <row r="668" s="60" customFormat="1"/>
    <row r="669" s="60" customFormat="1"/>
    <row r="670" s="60" customFormat="1"/>
    <row r="671" s="60" customFormat="1"/>
    <row r="672" s="60" customFormat="1"/>
    <row r="673" s="60" customFormat="1"/>
    <row r="674" s="60" customFormat="1"/>
    <row r="675" s="60" customFormat="1"/>
    <row r="676" s="60" customFormat="1"/>
    <row r="677" s="60" customFormat="1"/>
    <row r="678" s="60" customFormat="1"/>
    <row r="679" s="60" customFormat="1"/>
    <row r="680" s="60" customFormat="1"/>
    <row r="681" s="60" customFormat="1"/>
    <row r="682" s="60" customFormat="1"/>
    <row r="683" s="60" customFormat="1"/>
    <row r="684" s="60" customFormat="1"/>
    <row r="685" s="60" customFormat="1"/>
    <row r="686" s="60" customFormat="1"/>
    <row r="687" s="60" customFormat="1"/>
    <row r="688" s="60" customFormat="1"/>
    <row r="689" s="60" customFormat="1"/>
    <row r="690" s="60" customFormat="1"/>
    <row r="691" s="60" customFormat="1"/>
    <row r="692" s="60" customFormat="1"/>
    <row r="693" s="60" customFormat="1"/>
    <row r="694" s="60" customFormat="1"/>
    <row r="695" s="60" customFormat="1"/>
    <row r="696" s="60" customFormat="1"/>
    <row r="697" s="60" customFormat="1"/>
    <row r="698" s="60" customFormat="1"/>
    <row r="699" s="60" customFormat="1"/>
    <row r="700" s="60" customFormat="1"/>
    <row r="701" s="60" customFormat="1"/>
    <row r="702" s="60" customFormat="1"/>
    <row r="703" s="60" customFormat="1"/>
    <row r="704" s="60" customFormat="1"/>
    <row r="705" s="60" customFormat="1"/>
    <row r="706" s="60" customFormat="1"/>
    <row r="707" s="60" customFormat="1"/>
    <row r="708" s="60" customFormat="1"/>
    <row r="709" s="60" customFormat="1"/>
    <row r="710" s="60" customFormat="1"/>
    <row r="711" s="60" customFormat="1"/>
    <row r="712" s="60" customFormat="1"/>
    <row r="713" s="60" customFormat="1"/>
    <row r="714" s="60" customFormat="1"/>
    <row r="715" s="60" customFormat="1"/>
    <row r="716" s="60" customFormat="1"/>
    <row r="717" s="60" customFormat="1"/>
    <row r="718" s="60" customFormat="1"/>
    <row r="719" s="60" customFormat="1"/>
    <row r="720" s="60" customFormat="1"/>
    <row r="721" s="60" customFormat="1"/>
    <row r="722" s="60" customFormat="1"/>
    <row r="723" s="60" customFormat="1"/>
    <row r="724" s="60" customFormat="1"/>
    <row r="725" s="60" customFormat="1"/>
    <row r="726" s="60" customFormat="1"/>
    <row r="727" s="60" customFormat="1"/>
    <row r="728" s="60" customFormat="1"/>
    <row r="729" s="60" customFormat="1"/>
    <row r="730" s="60" customFormat="1"/>
    <row r="731" s="60" customFormat="1"/>
    <row r="732" s="60" customFormat="1"/>
    <row r="733" s="60" customFormat="1"/>
    <row r="734" s="60" customFormat="1"/>
    <row r="735" s="60" customFormat="1"/>
    <row r="736" s="60" customFormat="1"/>
    <row r="737" s="60" customFormat="1"/>
    <row r="738" s="60" customFormat="1"/>
    <row r="739" s="60" customFormat="1"/>
    <row r="740" s="60" customFormat="1"/>
    <row r="741" s="60" customFormat="1"/>
    <row r="742" s="60" customFormat="1"/>
    <row r="743" s="60" customFormat="1"/>
    <row r="744" s="60" customFormat="1"/>
    <row r="745" s="60" customFormat="1"/>
    <row r="746" s="60" customFormat="1"/>
    <row r="747" s="60" customFormat="1"/>
    <row r="748" s="60" customFormat="1"/>
    <row r="749" s="60" customFormat="1"/>
    <row r="750" s="60" customFormat="1"/>
    <row r="751" s="60" customFormat="1"/>
    <row r="752" s="60" customFormat="1"/>
    <row r="753" s="60" customFormat="1"/>
    <row r="754" s="60" customFormat="1"/>
    <row r="755" s="60" customFormat="1"/>
    <row r="756" s="60" customFormat="1"/>
    <row r="757" s="60" customFormat="1"/>
    <row r="758" s="60" customFormat="1"/>
    <row r="759" s="60" customFormat="1"/>
    <row r="760" s="60" customFormat="1"/>
    <row r="761" s="60" customFormat="1"/>
    <row r="762" s="60" customFormat="1"/>
    <row r="763" s="60" customFormat="1"/>
    <row r="764" s="60" customFormat="1"/>
    <row r="765" s="60" customFormat="1"/>
    <row r="766" s="60" customFormat="1"/>
    <row r="767" s="60" customFormat="1"/>
    <row r="768" s="60" customFormat="1"/>
    <row r="769" s="60" customFormat="1"/>
    <row r="770" s="60" customFormat="1"/>
    <row r="771" s="60" customFormat="1"/>
    <row r="772" s="60" customFormat="1"/>
    <row r="773" s="60" customFormat="1"/>
    <row r="774" s="60" customFormat="1"/>
    <row r="775" s="60" customFormat="1"/>
    <row r="776" s="60" customFormat="1"/>
    <row r="777" s="60" customFormat="1"/>
    <row r="778" s="60" customFormat="1"/>
    <row r="779" s="60" customFormat="1"/>
    <row r="780" s="60" customFormat="1"/>
    <row r="781" s="60" customFormat="1"/>
    <row r="782" s="60" customFormat="1"/>
    <row r="783" s="60" customFormat="1"/>
    <row r="784" s="60" customFormat="1"/>
    <row r="785" s="60" customFormat="1"/>
    <row r="786" s="60" customFormat="1"/>
    <row r="787" s="60" customFormat="1"/>
    <row r="788" s="60" customFormat="1"/>
    <row r="789" s="60" customFormat="1"/>
    <row r="790" s="60" customFormat="1"/>
    <row r="791" s="60" customFormat="1"/>
    <row r="792" s="60" customFormat="1"/>
    <row r="793" s="60" customFormat="1"/>
    <row r="794" s="60" customFormat="1"/>
    <row r="795" s="60" customFormat="1"/>
    <row r="796" s="60" customFormat="1"/>
    <row r="797" s="60" customFormat="1"/>
    <row r="798" s="60" customFormat="1"/>
    <row r="799" s="60" customFormat="1"/>
    <row r="800" s="60" customFormat="1"/>
    <row r="801" s="60" customFormat="1"/>
    <row r="802" s="60" customFormat="1"/>
    <row r="803" s="60" customFormat="1"/>
    <row r="804" s="60" customFormat="1"/>
    <row r="805" s="60" customFormat="1"/>
    <row r="806" s="60" customFormat="1"/>
    <row r="807" s="60" customFormat="1"/>
    <row r="808" s="60" customFormat="1"/>
    <row r="809" s="60" customFormat="1"/>
    <row r="810" s="60" customFormat="1"/>
    <row r="811" s="60" customFormat="1"/>
    <row r="812" s="60" customFormat="1"/>
    <row r="813" s="60" customFormat="1"/>
    <row r="814" s="60" customFormat="1"/>
    <row r="815" s="60" customFormat="1"/>
    <row r="816" s="60" customFormat="1"/>
    <row r="817" s="60" customFormat="1"/>
    <row r="818" s="60" customFormat="1"/>
    <row r="819" s="60" customFormat="1"/>
    <row r="820" s="60" customFormat="1"/>
    <row r="821" s="60" customFormat="1"/>
    <row r="822" s="60" customFormat="1"/>
    <row r="823" s="60" customFormat="1"/>
    <row r="824" s="60" customFormat="1"/>
    <row r="825" s="60" customFormat="1"/>
    <row r="826" s="60" customFormat="1"/>
    <row r="827" s="60" customFormat="1"/>
    <row r="828" s="60" customFormat="1"/>
    <row r="829" s="60" customFormat="1"/>
    <row r="830" s="60" customFormat="1"/>
    <row r="831" s="60" customFormat="1"/>
    <row r="832" s="60" customFormat="1"/>
    <row r="833" s="60" customFormat="1"/>
    <row r="834" s="60" customFormat="1"/>
    <row r="835" s="60" customFormat="1"/>
    <row r="836" s="60" customFormat="1"/>
    <row r="837" s="60" customFormat="1"/>
    <row r="838" s="60" customFormat="1"/>
    <row r="839" s="60" customFormat="1"/>
    <row r="840" s="60" customFormat="1"/>
    <row r="841" s="60" customFormat="1"/>
    <row r="842" s="60" customFormat="1"/>
    <row r="843" s="60" customFormat="1"/>
    <row r="844" s="60" customFormat="1"/>
    <row r="845" s="60" customFormat="1"/>
    <row r="846" s="60" customFormat="1"/>
    <row r="847" s="60" customFormat="1"/>
    <row r="848" s="60" customFormat="1"/>
    <row r="849" s="60" customFormat="1"/>
    <row r="850" s="60" customFormat="1"/>
    <row r="851" s="60" customFormat="1"/>
    <row r="852" s="60" customFormat="1"/>
    <row r="853" s="60" customFormat="1"/>
    <row r="854" s="60" customFormat="1"/>
    <row r="855" s="60" customFormat="1"/>
    <row r="856" s="60" customFormat="1"/>
    <row r="857" s="60" customFormat="1"/>
    <row r="858" s="60" customFormat="1"/>
    <row r="859" s="60" customFormat="1"/>
    <row r="860" s="60" customFormat="1"/>
    <row r="861" s="60" customFormat="1"/>
    <row r="862" s="60" customFormat="1"/>
    <row r="863" s="60" customFormat="1"/>
    <row r="864" s="60" customFormat="1"/>
    <row r="865" s="60" customFormat="1"/>
    <row r="866" s="60" customFormat="1"/>
    <row r="867" s="60" customFormat="1"/>
    <row r="868" s="60" customFormat="1"/>
    <row r="869" s="60" customFormat="1"/>
    <row r="870" s="60" customFormat="1"/>
    <row r="871" s="60" customFormat="1"/>
    <row r="872" s="60" customFormat="1"/>
    <row r="873" s="60" customFormat="1"/>
    <row r="874" s="60" customFormat="1"/>
    <row r="875" s="60" customFormat="1"/>
    <row r="876" s="60" customFormat="1"/>
    <row r="877" s="60" customFormat="1"/>
    <row r="878" s="60" customFormat="1"/>
    <row r="879" s="60" customFormat="1"/>
    <row r="880" s="60" customFormat="1"/>
    <row r="881" s="60" customFormat="1"/>
    <row r="882" s="60" customFormat="1"/>
    <row r="883" s="60" customFormat="1"/>
    <row r="884" s="60" customFormat="1"/>
    <row r="885" s="60" customFormat="1"/>
    <row r="886" s="60" customFormat="1"/>
    <row r="887" s="60" customFormat="1"/>
    <row r="888" s="60" customFormat="1"/>
    <row r="889" s="60" customFormat="1"/>
    <row r="890" s="60" customFormat="1"/>
    <row r="891" s="60" customFormat="1"/>
    <row r="892" s="60" customFormat="1"/>
    <row r="893" s="60" customFormat="1"/>
    <row r="894" s="60" customFormat="1"/>
    <row r="895" s="60" customFormat="1"/>
    <row r="896" s="60" customFormat="1"/>
    <row r="897" s="60" customFormat="1"/>
    <row r="898" s="60" customFormat="1"/>
    <row r="899" s="60" customFormat="1"/>
    <row r="900" s="60" customFormat="1"/>
    <row r="901" s="60" customFormat="1"/>
    <row r="902" s="60" customFormat="1"/>
    <row r="903" s="60" customFormat="1"/>
    <row r="904" s="60" customFormat="1"/>
    <row r="905" s="60" customFormat="1"/>
    <row r="906" s="60" customFormat="1"/>
    <row r="907" s="60" customFormat="1"/>
    <row r="908" s="60" customFormat="1"/>
    <row r="909" s="60" customFormat="1"/>
    <row r="910" s="60" customFormat="1"/>
    <row r="911" s="60" customFormat="1"/>
    <row r="912" s="60" customFormat="1"/>
    <row r="913" s="60" customFormat="1"/>
    <row r="914" s="60" customFormat="1"/>
    <row r="915" s="60" customFormat="1"/>
    <row r="916" s="60" customFormat="1"/>
    <row r="917" s="60" customFormat="1"/>
    <row r="918" s="60" customFormat="1"/>
    <row r="919" s="60" customFormat="1"/>
    <row r="920" s="60" customFormat="1"/>
    <row r="921" s="60" customFormat="1"/>
    <row r="922" s="60" customFormat="1"/>
    <row r="923" s="60" customFormat="1"/>
    <row r="924" s="60" customFormat="1"/>
    <row r="925" s="60" customFormat="1"/>
    <row r="926" s="60" customFormat="1"/>
    <row r="927" s="60" customFormat="1"/>
    <row r="928" s="60" customFormat="1"/>
    <row r="929" s="60" customFormat="1"/>
    <row r="930" s="60" customFormat="1"/>
    <row r="931" s="60" customFormat="1"/>
    <row r="932" s="60" customFormat="1"/>
    <row r="933" s="60" customFormat="1"/>
    <row r="934" s="60" customFormat="1"/>
    <row r="935" s="60" customFormat="1"/>
    <row r="936" s="60" customFormat="1"/>
    <row r="937" s="60" customFormat="1"/>
    <row r="938" s="60" customFormat="1"/>
    <row r="939" s="60" customFormat="1"/>
    <row r="940" s="60" customFormat="1"/>
    <row r="941" s="60" customFormat="1"/>
    <row r="942" s="60" customFormat="1"/>
    <row r="943" s="60" customFormat="1"/>
    <row r="944" s="60" customFormat="1"/>
    <row r="945" s="60" customFormat="1"/>
    <row r="946" s="60" customFormat="1"/>
    <row r="947" s="60" customFormat="1"/>
    <row r="948" s="60" customFormat="1"/>
    <row r="949" s="60" customFormat="1"/>
    <row r="950" s="60" customFormat="1"/>
    <row r="951" s="60" customFormat="1"/>
    <row r="952" s="60" customFormat="1"/>
    <row r="953" s="60" customFormat="1"/>
    <row r="954" s="60" customFormat="1"/>
    <row r="955" s="60" customFormat="1"/>
    <row r="956" s="60" customFormat="1"/>
    <row r="957" s="60" customFormat="1"/>
    <row r="958" s="60" customFormat="1"/>
    <row r="959" s="60" customFormat="1"/>
    <row r="960" s="60" customFormat="1"/>
    <row r="961" s="60" customFormat="1"/>
    <row r="962" s="60" customFormat="1"/>
    <row r="963" s="60" customFormat="1"/>
    <row r="964" s="60" customFormat="1"/>
    <row r="965" s="60" customFormat="1"/>
    <row r="966" s="60" customFormat="1"/>
    <row r="967" s="60" customFormat="1"/>
    <row r="968" s="60" customFormat="1"/>
    <row r="969" s="60" customFormat="1"/>
    <row r="970" s="60" customFormat="1"/>
    <row r="971" s="60" customFormat="1"/>
    <row r="972" s="60" customFormat="1"/>
    <row r="973" s="60" customFormat="1"/>
    <row r="974" s="60" customFormat="1"/>
    <row r="975" s="60" customFormat="1"/>
    <row r="976" s="60" customFormat="1"/>
    <row r="977" s="60" customFormat="1"/>
    <row r="978" s="60" customFormat="1"/>
    <row r="979" s="60" customFormat="1"/>
    <row r="980" s="60" customFormat="1"/>
    <row r="981" s="60" customFormat="1"/>
    <row r="982" s="60" customFormat="1"/>
    <row r="983" s="60" customFormat="1"/>
    <row r="984" s="60" customFormat="1"/>
    <row r="985" s="60" customFormat="1"/>
    <row r="986" s="60" customFormat="1"/>
    <row r="987" s="60" customFormat="1"/>
    <row r="988" s="60" customFormat="1"/>
    <row r="989" s="60" customFormat="1"/>
    <row r="990" s="60" customFormat="1"/>
    <row r="991" s="60" customFormat="1"/>
    <row r="992" s="60" customFormat="1"/>
    <row r="993" s="60" customFormat="1"/>
    <row r="994" s="60" customFormat="1"/>
    <row r="995" s="60" customFormat="1"/>
    <row r="996" s="60" customFormat="1"/>
    <row r="997" s="60" customFormat="1"/>
  </sheetData>
  <sheetProtection formatCells="0" formatColumns="0" formatRows="0" insertColumns="0" insertRows="0" insertHyperlinks="0" deleteColumns="0" deleteRows="0" sort="0" autoFilter="0" pivotTables="0"/>
  <mergeCells count="41">
    <mergeCell ref="A15:G15"/>
    <mergeCell ref="C16:G16"/>
    <mergeCell ref="I16:M16"/>
    <mergeCell ref="O16:S16"/>
    <mergeCell ref="C17:G17"/>
    <mergeCell ref="I17:M17"/>
    <mergeCell ref="O17:S17"/>
    <mergeCell ref="A11:G11"/>
    <mergeCell ref="A12:G12"/>
    <mergeCell ref="A13:G13"/>
    <mergeCell ref="X7:X8"/>
    <mergeCell ref="F6:F8"/>
    <mergeCell ref="G6:G8"/>
    <mergeCell ref="A14:G14"/>
    <mergeCell ref="V6:V8"/>
    <mergeCell ref="M7:M8"/>
    <mergeCell ref="N7:P7"/>
    <mergeCell ref="Q7:T7"/>
    <mergeCell ref="U7:U8"/>
    <mergeCell ref="H6:H8"/>
    <mergeCell ref="I6:I8"/>
    <mergeCell ref="J6:J8"/>
    <mergeCell ref="K6:K8"/>
    <mergeCell ref="L6:L8"/>
    <mergeCell ref="M6:U6"/>
    <mergeCell ref="B6:B8"/>
    <mergeCell ref="C6:C8"/>
    <mergeCell ref="D6:D8"/>
    <mergeCell ref="E6:E8"/>
    <mergeCell ref="A1:O1"/>
    <mergeCell ref="A2:AA2"/>
    <mergeCell ref="A3:AA3"/>
    <mergeCell ref="A4:AA4"/>
    <mergeCell ref="A5:I5"/>
    <mergeCell ref="J5:V5"/>
    <mergeCell ref="W5:W8"/>
    <mergeCell ref="X5:Z6"/>
    <mergeCell ref="AA5:AA8"/>
    <mergeCell ref="A6:A8"/>
    <mergeCell ref="Y7:Y8"/>
    <mergeCell ref="Z7:Z8"/>
  </mergeCells>
  <pageMargins left="0.15" right="0.15" top="0.6" bottom="0.02" header="0.3" footer="0.3"/>
  <pageSetup paperSize="9"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2:E33"/>
  <sheetViews>
    <sheetView view="pageBreakPreview" zoomScale="80" zoomScaleNormal="100" zoomScaleSheetLayoutView="80" workbookViewId="0">
      <selection activeCell="C12" sqref="C12:C13"/>
    </sheetView>
  </sheetViews>
  <sheetFormatPr defaultRowHeight="16.5"/>
  <cols>
    <col min="1" max="1" width="6.75" style="75" customWidth="1"/>
    <col min="2" max="2" width="70" style="75" customWidth="1"/>
    <col min="3" max="3" width="37.625" style="75" customWidth="1"/>
    <col min="4" max="16384" width="9" style="75"/>
  </cols>
  <sheetData>
    <row r="2" spans="1:3" ht="69" customHeight="1">
      <c r="A2" s="229" t="s">
        <v>105</v>
      </c>
      <c r="B2" s="230"/>
      <c r="C2" s="231"/>
    </row>
    <row r="3" spans="1:3" ht="23.25" customHeight="1" thickBot="1">
      <c r="A3" s="232" t="s">
        <v>23</v>
      </c>
      <c r="B3" s="233"/>
      <c r="C3" s="76"/>
    </row>
    <row r="4" spans="1:3">
      <c r="A4" s="234" t="s">
        <v>106</v>
      </c>
      <c r="B4" s="235"/>
      <c r="C4" s="74"/>
    </row>
    <row r="5" spans="1:3" ht="17.25" thickBot="1">
      <c r="A5" s="77" t="s">
        <v>107</v>
      </c>
      <c r="B5" s="85">
        <v>2019</v>
      </c>
      <c r="C5" s="75" t="s">
        <v>108</v>
      </c>
    </row>
    <row r="6" spans="1:3" ht="6.75" customHeight="1" thickBot="1">
      <c r="A6" s="77"/>
      <c r="B6" s="77"/>
      <c r="C6" s="74"/>
    </row>
    <row r="7" spans="1:3" ht="17.25" hidden="1" thickBot="1">
      <c r="A7" s="78"/>
      <c r="B7" s="79"/>
    </row>
    <row r="8" spans="1:3" ht="17.25" thickBot="1">
      <c r="A8" s="80" t="s">
        <v>7</v>
      </c>
      <c r="B8" s="81" t="s">
        <v>95</v>
      </c>
      <c r="C8" s="82" t="s">
        <v>96</v>
      </c>
    </row>
    <row r="9" spans="1:3" ht="44.25" customHeight="1" thickBot="1">
      <c r="A9" s="86">
        <v>1</v>
      </c>
      <c r="B9" s="86" t="s">
        <v>109</v>
      </c>
      <c r="C9" s="87">
        <v>2665</v>
      </c>
    </row>
    <row r="10" spans="1:3" ht="25.5" customHeight="1" thickBot="1">
      <c r="A10" s="88" t="s">
        <v>110</v>
      </c>
      <c r="B10" s="86" t="s">
        <v>111</v>
      </c>
      <c r="C10" s="87"/>
    </row>
    <row r="11" spans="1:3" ht="24.75" customHeight="1" thickBot="1">
      <c r="A11" s="89" t="s">
        <v>112</v>
      </c>
      <c r="B11" s="86" t="s">
        <v>113</v>
      </c>
      <c r="C11" s="87"/>
    </row>
    <row r="12" spans="1:3" ht="21" customHeight="1" thickBot="1">
      <c r="A12" s="89" t="s">
        <v>114</v>
      </c>
      <c r="B12" s="86" t="s">
        <v>115</v>
      </c>
      <c r="C12" s="87">
        <v>436</v>
      </c>
    </row>
    <row r="13" spans="1:3" ht="22.5" customHeight="1" thickBot="1">
      <c r="A13" s="89" t="s">
        <v>116</v>
      </c>
      <c r="B13" s="86" t="s">
        <v>117</v>
      </c>
      <c r="C13" s="87">
        <v>2229</v>
      </c>
    </row>
    <row r="14" spans="1:3" ht="46.5" customHeight="1" thickBot="1">
      <c r="A14" s="86">
        <v>2</v>
      </c>
      <c r="B14" s="86" t="s">
        <v>119</v>
      </c>
      <c r="C14" s="91">
        <v>0</v>
      </c>
    </row>
    <row r="15" spans="1:3" ht="45.75" customHeight="1" thickBot="1">
      <c r="A15" s="86">
        <v>3</v>
      </c>
      <c r="B15" s="86" t="s">
        <v>120</v>
      </c>
      <c r="C15" s="91">
        <v>0</v>
      </c>
    </row>
    <row r="16" spans="1:3" ht="59.25" customHeight="1" thickBot="1">
      <c r="A16" s="86">
        <v>4</v>
      </c>
      <c r="B16" s="86" t="s">
        <v>121</v>
      </c>
      <c r="C16" s="87">
        <v>0</v>
      </c>
    </row>
    <row r="17" spans="1:5" ht="69" customHeight="1" thickBot="1">
      <c r="A17" s="86">
        <v>5</v>
      </c>
      <c r="B17" s="86" t="s">
        <v>122</v>
      </c>
      <c r="C17" s="87">
        <v>0</v>
      </c>
    </row>
    <row r="18" spans="1:5" ht="52.5" customHeight="1">
      <c r="A18" s="236" t="s">
        <v>125</v>
      </c>
      <c r="B18" s="236"/>
      <c r="C18" s="236"/>
    </row>
    <row r="19" spans="1:5" ht="24" customHeight="1">
      <c r="A19" s="237"/>
      <c r="B19" s="237"/>
      <c r="C19" s="237"/>
    </row>
    <row r="20" spans="1:5" ht="24.75" customHeight="1">
      <c r="A20" s="73"/>
      <c r="B20" s="73" t="s">
        <v>123</v>
      </c>
      <c r="C20" s="90" t="s">
        <v>124</v>
      </c>
    </row>
    <row r="21" spans="1:5" ht="27" customHeight="1">
      <c r="A21" s="73"/>
      <c r="B21" s="73"/>
      <c r="C21" s="84"/>
    </row>
    <row r="22" spans="1:5" ht="42" customHeight="1">
      <c r="A22" s="83"/>
      <c r="B22" s="83"/>
      <c r="C22" s="83"/>
    </row>
    <row r="23" spans="1:5" ht="17.25" hidden="1" customHeight="1" thickBot="1">
      <c r="A23" s="73"/>
      <c r="B23" s="73"/>
      <c r="C23" s="84"/>
    </row>
    <row r="24" spans="1:5" ht="17.25" hidden="1" customHeight="1" thickBot="1">
      <c r="A24" s="73"/>
      <c r="B24" s="73"/>
      <c r="C24" s="84"/>
    </row>
    <row r="25" spans="1:5" ht="17.25" hidden="1" customHeight="1" thickBot="1">
      <c r="A25" s="73"/>
      <c r="B25" s="73"/>
      <c r="C25" s="84"/>
    </row>
    <row r="26" spans="1:5" ht="16.5" hidden="1" customHeight="1">
      <c r="A26" s="73"/>
      <c r="B26" s="73"/>
      <c r="C26" s="84"/>
    </row>
    <row r="27" spans="1:5" ht="43.5" customHeight="1">
      <c r="A27" s="83"/>
      <c r="B27" s="83"/>
      <c r="C27" s="83"/>
      <c r="E27" s="75" t="s">
        <v>118</v>
      </c>
    </row>
    <row r="28" spans="1:5">
      <c r="A28" s="73"/>
      <c r="B28" s="73"/>
    </row>
    <row r="29" spans="1:5">
      <c r="A29" s="73"/>
      <c r="B29" s="73"/>
    </row>
    <row r="30" spans="1:5" ht="20.25" customHeight="1">
      <c r="A30" s="73"/>
      <c r="B30" s="73"/>
    </row>
    <row r="31" spans="1:5">
      <c r="A31" s="78"/>
      <c r="B31" s="79"/>
    </row>
    <row r="32" spans="1:5">
      <c r="A32" s="78"/>
      <c r="B32" s="79"/>
    </row>
    <row r="33" spans="1:2">
      <c r="A33" s="78"/>
      <c r="B33" s="79"/>
    </row>
  </sheetData>
  <sheetProtection selectLockedCells="1"/>
  <mergeCells count="4">
    <mergeCell ref="A2:C2"/>
    <mergeCell ref="A3:B3"/>
    <mergeCell ref="A4:B4"/>
    <mergeCell ref="A18:C19"/>
  </mergeCells>
  <pageMargins left="0.7" right="0.7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J8"/>
  <sheetViews>
    <sheetView view="pageBreakPreview" zoomScaleNormal="100" zoomScaleSheetLayoutView="100" workbookViewId="0">
      <selection activeCell="D8" sqref="D8"/>
    </sheetView>
  </sheetViews>
  <sheetFormatPr defaultRowHeight="12.75"/>
  <cols>
    <col min="1" max="1" width="65.125" customWidth="1"/>
    <col min="2" max="2" width="9.625" hidden="1" customWidth="1"/>
    <col min="3" max="3" width="12.5" hidden="1" customWidth="1"/>
    <col min="4" max="4" width="13.375" customWidth="1"/>
    <col min="5" max="5" width="10.25" hidden="1" customWidth="1"/>
    <col min="6" max="6" width="10.625" hidden="1" customWidth="1"/>
    <col min="7" max="8" width="9" hidden="1" customWidth="1"/>
  </cols>
  <sheetData>
    <row r="1" spans="1:10" ht="96.75" customHeight="1">
      <c r="A1" s="238" t="s">
        <v>211</v>
      </c>
      <c r="B1" s="238"/>
      <c r="C1" s="238"/>
      <c r="D1" s="238"/>
      <c r="E1" s="238"/>
      <c r="F1" s="238"/>
      <c r="G1" s="238"/>
      <c r="H1" s="238"/>
    </row>
    <row r="2" spans="1:10" ht="30" customHeight="1">
      <c r="A2" s="238" t="s">
        <v>4</v>
      </c>
      <c r="B2" s="238"/>
      <c r="C2" s="238"/>
      <c r="D2" s="238"/>
      <c r="E2" s="238"/>
      <c r="F2" s="238"/>
      <c r="G2" s="238"/>
      <c r="H2" s="238"/>
      <c r="I2" s="92"/>
      <c r="J2" s="92"/>
    </row>
    <row r="3" spans="1:10">
      <c r="A3" s="104"/>
    </row>
    <row r="4" spans="1:10">
      <c r="A4" s="239" t="s">
        <v>2</v>
      </c>
      <c r="B4" s="93" t="s">
        <v>126</v>
      </c>
      <c r="C4" s="94"/>
      <c r="D4" s="241" t="s">
        <v>126</v>
      </c>
      <c r="E4" s="94"/>
      <c r="F4" s="94"/>
      <c r="G4" s="94"/>
      <c r="H4" s="96"/>
    </row>
    <row r="5" spans="1:10">
      <c r="A5" s="240"/>
      <c r="B5" s="97">
        <v>2012</v>
      </c>
      <c r="C5" s="97">
        <v>2013</v>
      </c>
      <c r="D5" s="242"/>
      <c r="E5" s="95">
        <v>2016</v>
      </c>
      <c r="F5" s="95">
        <v>2017</v>
      </c>
      <c r="G5" s="95">
        <v>2018</v>
      </c>
      <c r="H5" s="95">
        <v>2019</v>
      </c>
    </row>
    <row r="6" spans="1:10" ht="79.5">
      <c r="A6" s="98" t="s">
        <v>127</v>
      </c>
      <c r="B6" s="99">
        <v>67</v>
      </c>
      <c r="C6" s="99">
        <v>81</v>
      </c>
      <c r="D6" s="100">
        <v>50</v>
      </c>
      <c r="E6" s="18">
        <f>D6</f>
        <v>50</v>
      </c>
      <c r="F6" s="18">
        <f>E6</f>
        <v>50</v>
      </c>
      <c r="G6" s="18">
        <f>F6</f>
        <v>50</v>
      </c>
      <c r="H6" s="18">
        <f>G6</f>
        <v>50</v>
      </c>
      <c r="I6" s="21"/>
    </row>
    <row r="7" spans="1:10" ht="79.5">
      <c r="A7" s="98" t="s">
        <v>128</v>
      </c>
      <c r="B7" s="101">
        <v>0</v>
      </c>
      <c r="C7" s="101">
        <v>0</v>
      </c>
      <c r="D7" s="101">
        <v>0</v>
      </c>
      <c r="E7" s="101">
        <v>0</v>
      </c>
      <c r="F7" s="101">
        <v>0</v>
      </c>
      <c r="G7" s="101">
        <v>0</v>
      </c>
      <c r="H7" s="101">
        <v>0</v>
      </c>
    </row>
    <row r="8" spans="1:10" ht="30.75" customHeight="1">
      <c r="A8" s="98" t="s">
        <v>129</v>
      </c>
      <c r="B8" s="102">
        <f>B6/(MAX(1,B6-B7))</f>
        <v>1</v>
      </c>
      <c r="C8" s="102">
        <f t="shared" ref="C8:H8" si="0">C6/(MAX(1,C6-C7))</f>
        <v>1</v>
      </c>
      <c r="D8" s="102">
        <f>D6/(MAX(1,D6-D7))</f>
        <v>1</v>
      </c>
      <c r="E8" s="102">
        <f t="shared" si="0"/>
        <v>1</v>
      </c>
      <c r="F8" s="102">
        <f t="shared" si="0"/>
        <v>1</v>
      </c>
      <c r="G8" s="102">
        <f t="shared" si="0"/>
        <v>1</v>
      </c>
      <c r="H8" s="102">
        <f t="shared" si="0"/>
        <v>1</v>
      </c>
    </row>
  </sheetData>
  <mergeCells count="4">
    <mergeCell ref="A1:H1"/>
    <mergeCell ref="A2:H2"/>
    <mergeCell ref="A4:A5"/>
    <mergeCell ref="D4:D5"/>
  </mergeCells>
  <pageMargins left="0.7" right="0.7" top="0.75" bottom="0.75" header="0.3" footer="0.3"/>
  <pageSetup paperSize="9" scale="98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J8"/>
  <sheetViews>
    <sheetView view="pageBreakPreview" zoomScaleNormal="100" zoomScaleSheetLayoutView="100" workbookViewId="0">
      <selection activeCell="D8" sqref="D8"/>
    </sheetView>
  </sheetViews>
  <sheetFormatPr defaultRowHeight="12.75"/>
  <cols>
    <col min="1" max="1" width="67.75" customWidth="1"/>
    <col min="2" max="2" width="11" hidden="1" customWidth="1"/>
    <col min="3" max="3" width="10.875" hidden="1" customWidth="1"/>
    <col min="4" max="4" width="11.5" customWidth="1"/>
    <col min="5" max="5" width="10.25" hidden="1" customWidth="1"/>
    <col min="6" max="6" width="10.625" hidden="1" customWidth="1"/>
    <col min="7" max="8" width="0" hidden="1" customWidth="1"/>
  </cols>
  <sheetData>
    <row r="1" spans="1:10" ht="103.5" customHeight="1">
      <c r="A1" s="238" t="s">
        <v>212</v>
      </c>
      <c r="B1" s="238"/>
      <c r="C1" s="238"/>
      <c r="D1" s="238"/>
      <c r="E1" s="238"/>
      <c r="F1" s="238"/>
      <c r="G1" s="238"/>
      <c r="H1" s="238"/>
    </row>
    <row r="2" spans="1:10" ht="15" customHeight="1">
      <c r="A2" s="238" t="s">
        <v>4</v>
      </c>
      <c r="B2" s="238"/>
      <c r="C2" s="238"/>
      <c r="D2" s="238"/>
      <c r="E2" s="238"/>
      <c r="F2" s="238"/>
      <c r="G2" s="238"/>
      <c r="H2" s="238"/>
      <c r="I2" s="92"/>
      <c r="J2" s="92"/>
    </row>
    <row r="4" spans="1:10">
      <c r="A4" s="239" t="s">
        <v>2</v>
      </c>
      <c r="B4" s="93" t="s">
        <v>126</v>
      </c>
      <c r="C4" s="94"/>
      <c r="D4" s="103" t="s">
        <v>126</v>
      </c>
      <c r="E4" s="94"/>
      <c r="F4" s="94"/>
      <c r="G4" s="94"/>
      <c r="H4" s="96"/>
    </row>
    <row r="5" spans="1:10">
      <c r="A5" s="240"/>
      <c r="B5" s="97">
        <v>2012</v>
      </c>
      <c r="C5" s="97">
        <v>2013</v>
      </c>
      <c r="D5" s="95">
        <v>2020</v>
      </c>
      <c r="E5" s="95">
        <v>2016</v>
      </c>
      <c r="F5" s="95">
        <v>2017</v>
      </c>
      <c r="G5" s="95">
        <v>2018</v>
      </c>
      <c r="H5" s="95">
        <v>2019</v>
      </c>
    </row>
    <row r="6" spans="1:10" ht="66" customHeight="1">
      <c r="A6" s="19" t="s">
        <v>130</v>
      </c>
      <c r="B6" s="99">
        <v>45</v>
      </c>
      <c r="C6" s="99">
        <v>69</v>
      </c>
      <c r="D6" s="100">
        <v>40</v>
      </c>
      <c r="E6" s="18">
        <f>D6</f>
        <v>40</v>
      </c>
      <c r="F6" s="18">
        <f>E6</f>
        <v>40</v>
      </c>
      <c r="G6" s="18">
        <f>F6</f>
        <v>40</v>
      </c>
      <c r="H6" s="18">
        <f>G6</f>
        <v>40</v>
      </c>
      <c r="I6" s="21"/>
    </row>
    <row r="7" spans="1:10" ht="79.5" customHeight="1">
      <c r="A7" s="19" t="s">
        <v>131</v>
      </c>
      <c r="B7" s="101">
        <v>0</v>
      </c>
      <c r="C7" s="101">
        <v>0</v>
      </c>
      <c r="D7" s="101">
        <v>0</v>
      </c>
      <c r="E7" s="101">
        <v>0</v>
      </c>
      <c r="F7" s="101">
        <v>0</v>
      </c>
      <c r="G7" s="101">
        <v>0</v>
      </c>
      <c r="H7" s="101">
        <v>0</v>
      </c>
    </row>
    <row r="8" spans="1:10" ht="27">
      <c r="A8" s="19" t="s">
        <v>132</v>
      </c>
      <c r="B8" s="102">
        <f>B6/(MAX(1,B6-B7))</f>
        <v>1</v>
      </c>
      <c r="C8" s="102">
        <f t="shared" ref="C8:H8" si="0">C6/(MAX(1,C6-C7))</f>
        <v>1</v>
      </c>
      <c r="D8" s="102">
        <f t="shared" si="0"/>
        <v>1</v>
      </c>
      <c r="E8" s="102">
        <f t="shared" si="0"/>
        <v>1</v>
      </c>
      <c r="F8" s="102">
        <f t="shared" si="0"/>
        <v>1</v>
      </c>
      <c r="G8" s="102">
        <f t="shared" si="0"/>
        <v>1</v>
      </c>
      <c r="H8" s="102">
        <f t="shared" si="0"/>
        <v>1</v>
      </c>
    </row>
  </sheetData>
  <mergeCells count="3">
    <mergeCell ref="A1:H1"/>
    <mergeCell ref="A2:H2"/>
    <mergeCell ref="A4:A5"/>
  </mergeCells>
  <pageMargins left="0.7" right="0.7" top="0.75" bottom="0.75" header="0.3" footer="0.3"/>
  <pageSetup paperSize="9" scale="97" orientation="portrait" r:id="rId1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F30"/>
  <sheetViews>
    <sheetView tabSelected="1" view="pageBreakPreview" zoomScale="75" zoomScaleNormal="75" zoomScaleSheetLayoutView="75" workbookViewId="0">
      <selection activeCell="I27" sqref="I27"/>
    </sheetView>
  </sheetViews>
  <sheetFormatPr defaultRowHeight="12.75" outlineLevelRow="1"/>
  <cols>
    <col min="1" max="1" width="70" style="21" customWidth="1"/>
    <col min="2" max="2" width="16.5" style="21" customWidth="1"/>
    <col min="3" max="3" width="17.125" style="21" customWidth="1"/>
    <col min="4" max="4" width="13.875" style="21" customWidth="1"/>
    <col min="5" max="5" width="17.375" style="21" customWidth="1"/>
    <col min="6" max="6" width="13.875" style="21" customWidth="1"/>
    <col min="7" max="16384" width="9" style="21"/>
  </cols>
  <sheetData>
    <row r="1" spans="1:6" ht="27.75" customHeight="1">
      <c r="A1" s="137" t="s">
        <v>134</v>
      </c>
      <c r="B1" s="137"/>
      <c r="C1" s="137"/>
      <c r="D1" s="137"/>
      <c r="E1" s="137"/>
      <c r="F1" s="137"/>
    </row>
    <row r="2" spans="1:6" ht="48.75" customHeight="1">
      <c r="A2" s="137" t="s">
        <v>4</v>
      </c>
      <c r="B2" s="137"/>
      <c r="C2" s="137"/>
      <c r="D2" s="137"/>
      <c r="E2" s="137"/>
      <c r="F2" s="137"/>
    </row>
    <row r="3" spans="1:6" s="111" customFormat="1" ht="33" customHeight="1">
      <c r="A3" s="243" t="s">
        <v>135</v>
      </c>
      <c r="B3" s="245" t="s">
        <v>0</v>
      </c>
      <c r="C3" s="246"/>
      <c r="D3" s="243" t="s">
        <v>168</v>
      </c>
      <c r="E3" s="243" t="s">
        <v>162</v>
      </c>
      <c r="F3" s="243" t="s">
        <v>163</v>
      </c>
    </row>
    <row r="4" spans="1:6" s="111" customFormat="1" ht="28.5">
      <c r="A4" s="244"/>
      <c r="B4" s="117" t="s">
        <v>164</v>
      </c>
      <c r="C4" s="117" t="s">
        <v>165</v>
      </c>
      <c r="D4" s="244"/>
      <c r="E4" s="244"/>
      <c r="F4" s="244"/>
    </row>
    <row r="5" spans="1:6" s="112" customFormat="1" ht="14.25">
      <c r="A5" s="118">
        <v>1</v>
      </c>
      <c r="B5" s="118">
        <v>2</v>
      </c>
      <c r="C5" s="118">
        <v>3</v>
      </c>
      <c r="D5" s="118">
        <v>4</v>
      </c>
      <c r="E5" s="118">
        <v>5</v>
      </c>
      <c r="F5" s="118">
        <v>6</v>
      </c>
    </row>
    <row r="6" spans="1:6" s="111" customFormat="1" ht="42.75">
      <c r="A6" s="119" t="s">
        <v>166</v>
      </c>
      <c r="B6" s="120" t="s">
        <v>1</v>
      </c>
      <c r="C6" s="126" t="s">
        <v>187</v>
      </c>
      <c r="D6" s="120" t="s">
        <v>1</v>
      </c>
      <c r="E6" s="120" t="s">
        <v>1</v>
      </c>
      <c r="F6" s="120">
        <f>AVERAGE(F8:F9)</f>
        <v>2</v>
      </c>
    </row>
    <row r="7" spans="1:6" s="111" customFormat="1" ht="14.25">
      <c r="A7" s="113" t="s">
        <v>167</v>
      </c>
      <c r="B7" s="120"/>
      <c r="C7" s="120"/>
      <c r="D7" s="120"/>
      <c r="E7" s="120"/>
      <c r="F7" s="120"/>
    </row>
    <row r="8" spans="1:6" s="112" customFormat="1" ht="42.75" outlineLevel="1">
      <c r="A8" s="113" t="s">
        <v>169</v>
      </c>
      <c r="B8" s="122">
        <v>0.1</v>
      </c>
      <c r="C8" s="122">
        <v>0.1</v>
      </c>
      <c r="D8" s="128">
        <v>100</v>
      </c>
      <c r="E8" s="121" t="s">
        <v>136</v>
      </c>
      <c r="F8" s="121">
        <v>2</v>
      </c>
    </row>
    <row r="9" spans="1:6" s="112" customFormat="1" ht="57" outlineLevel="1">
      <c r="A9" s="113" t="s">
        <v>170</v>
      </c>
      <c r="B9" s="121">
        <f>SUM(B11:B14)</f>
        <v>7</v>
      </c>
      <c r="C9" s="121">
        <f>SUM(C11:C14)</f>
        <v>7</v>
      </c>
      <c r="D9" s="128">
        <v>100</v>
      </c>
      <c r="E9" s="121" t="s">
        <v>136</v>
      </c>
      <c r="F9" s="121">
        <v>2</v>
      </c>
    </row>
    <row r="10" spans="1:6" s="112" customFormat="1" ht="14.25" outlineLevel="1">
      <c r="A10" s="113" t="s">
        <v>171</v>
      </c>
      <c r="B10" s="121"/>
      <c r="C10" s="121"/>
      <c r="D10" s="123"/>
      <c r="E10" s="121"/>
      <c r="F10" s="121"/>
    </row>
    <row r="11" spans="1:6" s="112" customFormat="1" ht="28.5" outlineLevel="1">
      <c r="A11" s="113" t="s">
        <v>172</v>
      </c>
      <c r="B11" s="121">
        <f>C11</f>
        <v>1</v>
      </c>
      <c r="C11" s="121">
        <v>1</v>
      </c>
      <c r="D11" s="128">
        <v>100</v>
      </c>
      <c r="E11" s="121" t="s">
        <v>1</v>
      </c>
      <c r="F11" s="121"/>
    </row>
    <row r="12" spans="1:6" s="112" customFormat="1" ht="42.75" outlineLevel="1">
      <c r="A12" s="113" t="s">
        <v>173</v>
      </c>
      <c r="B12" s="121">
        <v>1</v>
      </c>
      <c r="C12" s="121">
        <v>1</v>
      </c>
      <c r="D12" s="128">
        <v>100</v>
      </c>
      <c r="E12" s="121" t="s">
        <v>1</v>
      </c>
      <c r="F12" s="121"/>
    </row>
    <row r="13" spans="1:6" s="112" customFormat="1" ht="28.5" outlineLevel="1">
      <c r="A13" s="113" t="s">
        <v>174</v>
      </c>
      <c r="B13" s="121">
        <f>C13</f>
        <v>4</v>
      </c>
      <c r="C13" s="121">
        <v>4</v>
      </c>
      <c r="D13" s="128">
        <v>100</v>
      </c>
      <c r="E13" s="121" t="s">
        <v>1</v>
      </c>
      <c r="F13" s="121"/>
    </row>
    <row r="14" spans="1:6" s="112" customFormat="1" ht="42.75" outlineLevel="1">
      <c r="A14" s="113" t="s">
        <v>175</v>
      </c>
      <c r="B14" s="121">
        <v>1</v>
      </c>
      <c r="C14" s="121">
        <v>1</v>
      </c>
      <c r="D14" s="128">
        <v>100</v>
      </c>
      <c r="E14" s="121" t="s">
        <v>1</v>
      </c>
      <c r="F14" s="121"/>
    </row>
    <row r="15" spans="1:6" s="111" customFormat="1" ht="42.75">
      <c r="A15" s="119" t="s">
        <v>176</v>
      </c>
      <c r="B15" s="120" t="s">
        <v>1</v>
      </c>
      <c r="C15" s="126" t="s">
        <v>187</v>
      </c>
      <c r="D15" s="120" t="s">
        <v>1</v>
      </c>
      <c r="E15" s="120" t="s">
        <v>1</v>
      </c>
      <c r="F15" s="120">
        <f>AVERAGE(F17:F19)</f>
        <v>2</v>
      </c>
    </row>
    <row r="16" spans="1:6" s="111" customFormat="1" ht="14.25">
      <c r="A16" s="113" t="s">
        <v>177</v>
      </c>
      <c r="B16" s="120"/>
      <c r="C16" s="120"/>
      <c r="D16" s="120"/>
      <c r="E16" s="120"/>
      <c r="F16" s="120"/>
    </row>
    <row r="17" spans="1:6" s="112" customFormat="1" ht="28.5" outlineLevel="1">
      <c r="A17" s="113" t="s">
        <v>178</v>
      </c>
      <c r="B17" s="121">
        <f>C17</f>
        <v>1</v>
      </c>
      <c r="C17" s="121">
        <v>1</v>
      </c>
      <c r="D17" s="128">
        <v>100</v>
      </c>
      <c r="E17" s="121" t="s">
        <v>136</v>
      </c>
      <c r="F17" s="121">
        <v>2</v>
      </c>
    </row>
    <row r="18" spans="1:6" s="112" customFormat="1" ht="42.75" outlineLevel="1">
      <c r="A18" s="113" t="s">
        <v>179</v>
      </c>
      <c r="B18" s="121">
        <v>1</v>
      </c>
      <c r="C18" s="121">
        <v>1</v>
      </c>
      <c r="D18" s="128">
        <v>100</v>
      </c>
      <c r="E18" s="121" t="s">
        <v>136</v>
      </c>
      <c r="F18" s="121">
        <v>2</v>
      </c>
    </row>
    <row r="19" spans="1:6" s="112" customFormat="1" ht="42.75" outlineLevel="1">
      <c r="A19" s="113" t="s">
        <v>180</v>
      </c>
      <c r="B19" s="121">
        <v>1</v>
      </c>
      <c r="C19" s="121">
        <v>1</v>
      </c>
      <c r="D19" s="128">
        <v>100</v>
      </c>
      <c r="E19" s="121" t="s">
        <v>136</v>
      </c>
      <c r="F19" s="121">
        <v>2</v>
      </c>
    </row>
    <row r="20" spans="1:6" s="111" customFormat="1" ht="57">
      <c r="A20" s="119" t="s">
        <v>181</v>
      </c>
      <c r="B20" s="121">
        <v>1</v>
      </c>
      <c r="C20" s="121">
        <v>1</v>
      </c>
      <c r="D20" s="128">
        <v>100</v>
      </c>
      <c r="E20" s="121" t="s">
        <v>136</v>
      </c>
      <c r="F20" s="121">
        <v>2</v>
      </c>
    </row>
    <row r="21" spans="1:6" s="111" customFormat="1" ht="71.25">
      <c r="A21" s="119" t="s">
        <v>182</v>
      </c>
      <c r="B21" s="121">
        <f>C21</f>
        <v>1</v>
      </c>
      <c r="C21" s="121">
        <v>1</v>
      </c>
      <c r="D21" s="128">
        <v>100</v>
      </c>
      <c r="E21" s="121" t="s">
        <v>136</v>
      </c>
      <c r="F21" s="121">
        <v>2</v>
      </c>
    </row>
    <row r="22" spans="1:6" s="111" customFormat="1" ht="42.75">
      <c r="A22" s="119" t="s">
        <v>137</v>
      </c>
      <c r="B22" s="121" t="s">
        <v>1</v>
      </c>
      <c r="C22" s="126" t="s">
        <v>187</v>
      </c>
      <c r="D22" s="121" t="s">
        <v>1</v>
      </c>
      <c r="E22" s="121" t="s">
        <v>138</v>
      </c>
      <c r="F22" s="121">
        <f>F23</f>
        <v>2</v>
      </c>
    </row>
    <row r="23" spans="1:6" s="112" customFormat="1" ht="71.25" outlineLevel="1">
      <c r="A23" s="113" t="s">
        <v>183</v>
      </c>
      <c r="B23" s="121">
        <v>0</v>
      </c>
      <c r="C23" s="121">
        <v>0</v>
      </c>
      <c r="D23" s="128">
        <v>100</v>
      </c>
      <c r="E23" s="121" t="s">
        <v>1</v>
      </c>
      <c r="F23" s="121">
        <v>2</v>
      </c>
    </row>
    <row r="24" spans="1:6" s="111" customFormat="1" ht="42.75">
      <c r="A24" s="119" t="s">
        <v>184</v>
      </c>
      <c r="B24" s="120" t="s">
        <v>1</v>
      </c>
      <c r="C24" s="126" t="s">
        <v>187</v>
      </c>
      <c r="D24" s="120" t="s">
        <v>1</v>
      </c>
      <c r="E24" s="120" t="s">
        <v>1</v>
      </c>
      <c r="F24" s="121">
        <f>AVERAGE(F26:F27)</f>
        <v>2</v>
      </c>
    </row>
    <row r="25" spans="1:6" s="111" customFormat="1" ht="14.25">
      <c r="A25" s="113" t="s">
        <v>177</v>
      </c>
      <c r="B25" s="120"/>
      <c r="C25" s="120"/>
      <c r="D25" s="120"/>
      <c r="E25" s="120"/>
      <c r="F25" s="120"/>
    </row>
    <row r="26" spans="1:6" s="112" customFormat="1" ht="57" outlineLevel="1">
      <c r="A26" s="113" t="s">
        <v>185</v>
      </c>
      <c r="B26" s="121">
        <v>0</v>
      </c>
      <c r="C26" s="121">
        <v>0</v>
      </c>
      <c r="D26" s="128">
        <v>100</v>
      </c>
      <c r="E26" s="121" t="s">
        <v>138</v>
      </c>
      <c r="F26" s="121">
        <v>2</v>
      </c>
    </row>
    <row r="27" spans="1:6" s="112" customFormat="1" ht="71.25" outlineLevel="1">
      <c r="A27" s="113" t="s">
        <v>186</v>
      </c>
      <c r="B27" s="121">
        <v>0</v>
      </c>
      <c r="C27" s="121">
        <v>0</v>
      </c>
      <c r="D27" s="128">
        <v>100</v>
      </c>
      <c r="E27" s="121" t="s">
        <v>138</v>
      </c>
      <c r="F27" s="121">
        <v>2</v>
      </c>
    </row>
    <row r="28" spans="1:6" s="111" customFormat="1" ht="14.25">
      <c r="A28" s="119" t="s">
        <v>139</v>
      </c>
      <c r="B28" s="120" t="s">
        <v>1</v>
      </c>
      <c r="C28" s="120" t="s">
        <v>1</v>
      </c>
      <c r="D28" s="120" t="s">
        <v>1</v>
      </c>
      <c r="E28" s="120" t="s">
        <v>1</v>
      </c>
      <c r="F28" s="125">
        <f>AVERAGE(F6,F15,F20,F21,F22,F24)</f>
        <v>2</v>
      </c>
    </row>
    <row r="29" spans="1:6" s="114" customFormat="1" ht="19.5" customHeight="1">
      <c r="A29" s="115"/>
      <c r="B29" s="115"/>
      <c r="C29" s="115"/>
      <c r="D29" s="115"/>
      <c r="E29" s="115"/>
      <c r="F29" s="115"/>
    </row>
    <row r="30" spans="1:6" s="111" customFormat="1" ht="34.5" customHeight="1">
      <c r="A30" s="111" t="s">
        <v>5</v>
      </c>
      <c r="B30" s="111" t="s">
        <v>8</v>
      </c>
    </row>
  </sheetData>
  <mergeCells count="7">
    <mergeCell ref="A1:F1"/>
    <mergeCell ref="A2:F2"/>
    <mergeCell ref="A3:A4"/>
    <mergeCell ref="B3:C3"/>
    <mergeCell ref="D3:D4"/>
    <mergeCell ref="E3:E4"/>
    <mergeCell ref="F3:F4"/>
  </mergeCells>
  <pageMargins left="1.1811023622047245" right="0.39370078740157483" top="0.98425196850393704" bottom="0.98425196850393704" header="0.51181102362204722" footer="0.51181102362204722"/>
  <pageSetup paperSize="9" scale="50" orientation="portrait" r:id="rId1"/>
  <headerFooter alignWithMargins="0"/>
  <ignoredErrors>
    <ignoredError sqref="F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1.1 2020 г</vt:lpstr>
      <vt:lpstr>1.2 2020 г</vt:lpstr>
      <vt:lpstr>1.3 2020 г.</vt:lpstr>
      <vt:lpstr>1.9</vt:lpstr>
      <vt:lpstr>8.1 2020 г.</vt:lpstr>
      <vt:lpstr>8.3 2020 г.</vt:lpstr>
      <vt:lpstr>3.1 2020 г.</vt:lpstr>
      <vt:lpstr>3.2 2020 г.</vt:lpstr>
      <vt:lpstr>2.1 2020</vt:lpstr>
      <vt:lpstr>2.2 2020</vt:lpstr>
      <vt:lpstr>2.3 2020</vt:lpstr>
      <vt:lpstr>'8.1 2020 г.'!_ftn1</vt:lpstr>
      <vt:lpstr>'8.1 2020 г.'!_ftnref1</vt:lpstr>
      <vt:lpstr>'8.1 2020 г.'!_Toc472327096</vt:lpstr>
      <vt:lpstr>'1.1 2020 г'!sub_11000</vt:lpstr>
      <vt:lpstr>'2.2 2020'!Заголовки_для_печати</vt:lpstr>
      <vt:lpstr>'1.1 2020 г'!Область_печати</vt:lpstr>
      <vt:lpstr>'1.2 2020 г'!Область_печати</vt:lpstr>
      <vt:lpstr>'2.1 2020'!Область_печати</vt:lpstr>
      <vt:lpstr>'2.2 2020'!Область_печати</vt:lpstr>
      <vt:lpstr>'2.3 2020'!Область_печати</vt:lpstr>
      <vt:lpstr>'3.1 2020 г.'!Область_печати</vt:lpstr>
      <vt:lpstr>'3.2 2020 г.'!Область_печати</vt:lpstr>
      <vt:lpstr>'8.1 2020 г.'!Область_печати</vt:lpstr>
      <vt:lpstr>'8.3 2020 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Инженер-технолог</cp:lastModifiedBy>
  <cp:lastPrinted>2021-02-24T05:44:42Z</cp:lastPrinted>
  <dcterms:created xsi:type="dcterms:W3CDTF">2011-02-17T16:41:43Z</dcterms:created>
  <dcterms:modified xsi:type="dcterms:W3CDTF">2021-03-22T13:12:43Z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-567827362</vt:i4>
  </property>
  <property fmtid="{D5CDD505-2E9C-101B-9397-08002B2CF9AE}" pid="3" name="_NewReviewCycle">
    <vt:lpwstr/>
  </property>
  <property fmtid="{D5CDD505-2E9C-101B-9397-08002B2CF9AE}" pid="4" name="_EmailSubject">
    <vt:lpwstr>иваново</vt:lpwstr>
  </property>
  <property fmtid="{D5CDD505-2E9C-101B-9397-08002B2CF9AE}" pid="5" name="_AuthorEmail">
    <vt:lpwstr>nee-OreshkinaIV@nrr.rzd</vt:lpwstr>
  </property>
  <property fmtid="{D5CDD505-2E9C-101B-9397-08002B2CF9AE}" pid="6" name="_AuthorEmailDisplayName">
    <vt:lpwstr>Орешкина Ирина Валерьевна</vt:lpwstr>
  </property>
  <property fmtid="{D5CDD505-2E9C-101B-9397-08002B2CF9AE}" pid="7" name="_ReviewingToolsShownOnce">
    <vt:lpwstr/>
  </property>
</Properties>
</file>